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RAČUNOVODSTVO 2024\FINANCIJSKI IZVJEŠTAJI\Financijski izvještaj 01-12 2024\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F309" i="9"/>
  <c r="B309" i="9"/>
  <c r="F308" i="9"/>
  <c r="H307" i="9"/>
  <c r="G307" i="9"/>
  <c r="E307" i="9" s="1"/>
  <c r="B307" i="9" s="1"/>
  <c r="F307" i="9"/>
  <c r="H306" i="9"/>
  <c r="G306" i="9"/>
  <c r="E306" i="9" s="1"/>
  <c r="B306" i="9" s="1"/>
  <c r="F306" i="9"/>
  <c r="H305" i="9"/>
  <c r="E305" i="9" s="1"/>
  <c r="G305" i="9"/>
  <c r="F305" i="9"/>
  <c r="B305" i="9"/>
  <c r="H304" i="9"/>
  <c r="G304" i="9"/>
  <c r="F304" i="9"/>
  <c r="E304" i="9"/>
  <c r="B304" i="9" s="1"/>
  <c r="H303" i="9"/>
  <c r="G303" i="9"/>
  <c r="E303" i="9" s="1"/>
  <c r="F303" i="9"/>
  <c r="H302" i="9"/>
  <c r="G302" i="9"/>
  <c r="E302" i="9" s="1"/>
  <c r="B302" i="9" s="1"/>
  <c r="F302" i="9"/>
  <c r="H301" i="9"/>
  <c r="E301" i="9" s="1"/>
  <c r="B301" i="9" s="1"/>
  <c r="G301" i="9"/>
  <c r="F301" i="9"/>
  <c r="H300" i="9"/>
  <c r="G300" i="9"/>
  <c r="F300" i="9"/>
  <c r="H299" i="9"/>
  <c r="E299" i="9" s="1"/>
  <c r="B299" i="9" s="1"/>
  <c r="G299" i="9"/>
  <c r="F299" i="9"/>
  <c r="H298" i="9"/>
  <c r="G298" i="9"/>
  <c r="E298" i="9" s="1"/>
  <c r="B298" i="9" s="1"/>
  <c r="F298" i="9"/>
  <c r="H297" i="9"/>
  <c r="E297" i="9" s="1"/>
  <c r="G297" i="9"/>
  <c r="F297" i="9"/>
  <c r="B297" i="9"/>
  <c r="H296" i="9"/>
  <c r="G296" i="9"/>
  <c r="F296" i="9"/>
  <c r="E296" i="9"/>
  <c r="B296" i="9" s="1"/>
  <c r="H295" i="9"/>
  <c r="E295" i="9" s="1"/>
  <c r="G295" i="9"/>
  <c r="F295" i="9"/>
  <c r="H294" i="9"/>
  <c r="G294" i="9"/>
  <c r="F294" i="9"/>
  <c r="H293" i="9"/>
  <c r="G293" i="9"/>
  <c r="F293" i="9"/>
  <c r="H292" i="9"/>
  <c r="G292" i="9"/>
  <c r="F292" i="9"/>
  <c r="E292" i="9"/>
  <c r="B292" i="9" s="1"/>
  <c r="F291" i="9"/>
  <c r="G290" i="9"/>
  <c r="F290" i="9"/>
  <c r="H289" i="9"/>
  <c r="G289" i="9"/>
  <c r="E289" i="9" s="1"/>
  <c r="B289" i="9" s="1"/>
  <c r="F289" i="9"/>
  <c r="H288" i="9"/>
  <c r="G288" i="9"/>
  <c r="F288" i="9"/>
  <c r="H287" i="9"/>
  <c r="G287" i="9"/>
  <c r="F287" i="9"/>
  <c r="H286" i="9"/>
  <c r="G286" i="9"/>
  <c r="F286" i="9"/>
  <c r="F285" i="9"/>
  <c r="H284" i="9"/>
  <c r="E284" i="9" s="1"/>
  <c r="B284" i="9" s="1"/>
  <c r="G284" i="9"/>
  <c r="F284" i="9"/>
  <c r="H283" i="9"/>
  <c r="G283" i="9"/>
  <c r="F283" i="9"/>
  <c r="E283" i="9"/>
  <c r="B283" i="9" s="1"/>
  <c r="H282" i="9"/>
  <c r="G282" i="9"/>
  <c r="F282" i="9"/>
  <c r="F281" i="9"/>
  <c r="F280" i="9"/>
  <c r="F279" i="9"/>
  <c r="F278" i="9"/>
  <c r="F276" i="9"/>
  <c r="L275" i="9"/>
  <c r="F275" i="9" s="1"/>
  <c r="H275" i="9"/>
  <c r="F274" i="9"/>
  <c r="I273" i="9"/>
  <c r="E273" i="9" s="1"/>
  <c r="B273" i="9" s="1"/>
  <c r="H273" i="9"/>
  <c r="F273" i="9"/>
  <c r="E272" i="9"/>
  <c r="M271" i="9"/>
  <c r="L271" i="9"/>
  <c r="F271" i="9" s="1"/>
  <c r="E271" i="9"/>
  <c r="B271" i="9" s="1"/>
  <c r="M270" i="9"/>
  <c r="L270" i="9"/>
  <c r="E270" i="9"/>
  <c r="M269" i="9"/>
  <c r="L269" i="9"/>
  <c r="F269" i="9" s="1"/>
  <c r="E269" i="9"/>
  <c r="B269" i="9" s="1"/>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E262" i="9"/>
  <c r="M261" i="9"/>
  <c r="L261" i="9"/>
  <c r="F261" i="9"/>
  <c r="E261" i="9"/>
  <c r="B261" i="9" s="1"/>
  <c r="M260" i="9"/>
  <c r="L260" i="9"/>
  <c r="F260" i="9"/>
  <c r="E260" i="9"/>
  <c r="B260" i="9" s="1"/>
  <c r="M259" i="9"/>
  <c r="L259" i="9"/>
  <c r="F259" i="9" s="1"/>
  <c r="B259" i="9" s="1"/>
  <c r="E259" i="9"/>
  <c r="M258" i="9"/>
  <c r="L258" i="9"/>
  <c r="F258" i="9" s="1"/>
  <c r="B258" i="9" s="1"/>
  <c r="E258" i="9"/>
  <c r="M257" i="9"/>
  <c r="F257" i="9" s="1"/>
  <c r="L257" i="9"/>
  <c r="E257" i="9"/>
  <c r="M256" i="9"/>
  <c r="L256" i="9"/>
  <c r="F256" i="9"/>
  <c r="B256" i="9" s="1"/>
  <c r="E256" i="9"/>
  <c r="M255" i="9"/>
  <c r="L255" i="9"/>
  <c r="F255" i="9" s="1"/>
  <c r="B255" i="9" s="1"/>
  <c r="E255" i="9"/>
  <c r="M254" i="9"/>
  <c r="F254" i="9" s="1"/>
  <c r="L254" i="9"/>
  <c r="E254" i="9"/>
  <c r="B254" i="9"/>
  <c r="M253" i="9"/>
  <c r="L253" i="9"/>
  <c r="F253" i="9" s="1"/>
  <c r="E253" i="9"/>
  <c r="B253" i="9" s="1"/>
  <c r="M252" i="9"/>
  <c r="L252" i="9"/>
  <c r="F252" i="9"/>
  <c r="B252" i="9" s="1"/>
  <c r="E252" i="9"/>
  <c r="M251" i="9"/>
  <c r="L251" i="9"/>
  <c r="F251" i="9" s="1"/>
  <c r="E251" i="9"/>
  <c r="B251" i="9" s="1"/>
  <c r="M250" i="9"/>
  <c r="F250" i="9" s="1"/>
  <c r="B250" i="9" s="1"/>
  <c r="L250" i="9"/>
  <c r="E250" i="9"/>
  <c r="M249" i="9"/>
  <c r="L249" i="9"/>
  <c r="F249" i="9" s="1"/>
  <c r="E249" i="9"/>
  <c r="M248" i="9"/>
  <c r="L248" i="9"/>
  <c r="F248" i="9"/>
  <c r="B248" i="9" s="1"/>
  <c r="E248" i="9"/>
  <c r="M247" i="9"/>
  <c r="L247" i="9"/>
  <c r="F247" i="9" s="1"/>
  <c r="B247" i="9" s="1"/>
  <c r="E247" i="9"/>
  <c r="M246" i="9"/>
  <c r="F246" i="9" s="1"/>
  <c r="L246" i="9"/>
  <c r="E246" i="9"/>
  <c r="B246" i="9"/>
  <c r="M245" i="9"/>
  <c r="L245" i="9"/>
  <c r="F245" i="9" s="1"/>
  <c r="E245" i="9"/>
  <c r="B245" i="9" s="1"/>
  <c r="M244" i="9"/>
  <c r="L244" i="9"/>
  <c r="F244" i="9"/>
  <c r="B244" i="9" s="1"/>
  <c r="E244" i="9"/>
  <c r="M243" i="9"/>
  <c r="L243" i="9"/>
  <c r="F243" i="9" s="1"/>
  <c r="B243" i="9" s="1"/>
  <c r="E243" i="9"/>
  <c r="M242" i="9"/>
  <c r="L242" i="9"/>
  <c r="E242" i="9"/>
  <c r="M241" i="9"/>
  <c r="L241" i="9"/>
  <c r="F241" i="9" s="1"/>
  <c r="E241" i="9"/>
  <c r="M240" i="9"/>
  <c r="L240" i="9"/>
  <c r="F240" i="9"/>
  <c r="B240" i="9" s="1"/>
  <c r="E240" i="9"/>
  <c r="M239" i="9"/>
  <c r="L239" i="9"/>
  <c r="F239" i="9" s="1"/>
  <c r="E239" i="9"/>
  <c r="B239" i="9" s="1"/>
  <c r="M238" i="9"/>
  <c r="L238" i="9"/>
  <c r="F238" i="9" s="1"/>
  <c r="E238" i="9"/>
  <c r="B238" i="9"/>
  <c r="M237" i="9"/>
  <c r="L237" i="9"/>
  <c r="F237" i="9" s="1"/>
  <c r="E237" i="9"/>
  <c r="B237" i="9" s="1"/>
  <c r="M236" i="9"/>
  <c r="L236" i="9"/>
  <c r="F236" i="9"/>
  <c r="E236" i="9"/>
  <c r="B236" i="9" s="1"/>
  <c r="M235" i="9"/>
  <c r="L235" i="9"/>
  <c r="F235" i="9" s="1"/>
  <c r="E235" i="9"/>
  <c r="B235" i="9" s="1"/>
  <c r="M234" i="9"/>
  <c r="L234" i="9"/>
  <c r="F234" i="9" s="1"/>
  <c r="B234" i="9" s="1"/>
  <c r="E234" i="9"/>
  <c r="M233" i="9"/>
  <c r="L233" i="9"/>
  <c r="F233" i="9" s="1"/>
  <c r="E233" i="9"/>
  <c r="M232" i="9"/>
  <c r="L232" i="9"/>
  <c r="F232" i="9"/>
  <c r="B232" i="9" s="1"/>
  <c r="E232" i="9"/>
  <c r="M231" i="9"/>
  <c r="L231" i="9"/>
  <c r="F231" i="9" s="1"/>
  <c r="E231" i="9"/>
  <c r="M230" i="9"/>
  <c r="L230" i="9"/>
  <c r="F230" i="9" s="1"/>
  <c r="E230" i="9"/>
  <c r="B230" i="9"/>
  <c r="M229" i="9"/>
  <c r="L229" i="9"/>
  <c r="F229" i="9" s="1"/>
  <c r="E229" i="9"/>
  <c r="B229" i="9" s="1"/>
  <c r="M228" i="9"/>
  <c r="L228" i="9"/>
  <c r="F228" i="9"/>
  <c r="B228" i="9" s="1"/>
  <c r="E228" i="9"/>
  <c r="M227" i="9"/>
  <c r="L227" i="9"/>
  <c r="F227" i="9" s="1"/>
  <c r="E227" i="9"/>
  <c r="B227" i="9" s="1"/>
  <c r="M226" i="9"/>
  <c r="F226" i="9" s="1"/>
  <c r="B226" i="9" s="1"/>
  <c r="L226" i="9"/>
  <c r="E226" i="9"/>
  <c r="M225" i="9"/>
  <c r="L225" i="9"/>
  <c r="F225" i="9" s="1"/>
  <c r="E225" i="9"/>
  <c r="M224" i="9"/>
  <c r="L224" i="9"/>
  <c r="F224" i="9"/>
  <c r="B224" i="9" s="1"/>
  <c r="E224" i="9"/>
  <c r="M223" i="9"/>
  <c r="L223" i="9"/>
  <c r="E223" i="9"/>
  <c r="M222" i="9"/>
  <c r="F222" i="9" s="1"/>
  <c r="L222" i="9"/>
  <c r="E222" i="9"/>
  <c r="B222" i="9"/>
  <c r="M221" i="9"/>
  <c r="L221" i="9"/>
  <c r="F221" i="9" s="1"/>
  <c r="E221" i="9"/>
  <c r="B221" i="9" s="1"/>
  <c r="M220" i="9"/>
  <c r="L220" i="9"/>
  <c r="F220" i="9"/>
  <c r="B220" i="9" s="1"/>
  <c r="E220" i="9"/>
  <c r="M219" i="9"/>
  <c r="L219" i="9"/>
  <c r="F219" i="9" s="1"/>
  <c r="B219" i="9" s="1"/>
  <c r="E219" i="9"/>
  <c r="M218" i="9"/>
  <c r="L218" i="9"/>
  <c r="E218" i="9"/>
  <c r="M217" i="9"/>
  <c r="L217" i="9"/>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G158" i="9"/>
  <c r="F158" i="9"/>
  <c r="E158" i="9"/>
  <c r="H157" i="9"/>
  <c r="G157" i="9"/>
  <c r="E157" i="9" s="1"/>
  <c r="F157" i="9"/>
  <c r="H156" i="9"/>
  <c r="G156" i="9"/>
  <c r="E156" i="9" s="1"/>
  <c r="F156" i="9"/>
  <c r="B156" i="9"/>
  <c r="H155" i="9"/>
  <c r="G155" i="9"/>
  <c r="F155" i="9"/>
  <c r="E155" i="9"/>
  <c r="B155" i="9" s="1"/>
  <c r="H154" i="9"/>
  <c r="G154" i="9"/>
  <c r="F154" i="9"/>
  <c r="E154" i="9"/>
  <c r="H153" i="9"/>
  <c r="G153" i="9"/>
  <c r="E153" i="9" s="1"/>
  <c r="F153" i="9"/>
  <c r="H152" i="9"/>
  <c r="G152" i="9"/>
  <c r="E152" i="9" s="1"/>
  <c r="F152" i="9"/>
  <c r="B152" i="9"/>
  <c r="H151" i="9"/>
  <c r="G151" i="9"/>
  <c r="F151" i="9"/>
  <c r="E151" i="9"/>
  <c r="B151" i="9" s="1"/>
  <c r="H150" i="9"/>
  <c r="G150" i="9"/>
  <c r="F150" i="9"/>
  <c r="E150" i="9"/>
  <c r="H149" i="9"/>
  <c r="G149" i="9"/>
  <c r="E149" i="9" s="1"/>
  <c r="F149" i="9"/>
  <c r="H148" i="9"/>
  <c r="G148" i="9"/>
  <c r="F148" i="9"/>
  <c r="H147" i="9"/>
  <c r="G147" i="9"/>
  <c r="F147" i="9"/>
  <c r="E147" i="9"/>
  <c r="B147" i="9" s="1"/>
  <c r="H146" i="9"/>
  <c r="G146" i="9"/>
  <c r="F146" i="9"/>
  <c r="E146" i="9"/>
  <c r="H145" i="9"/>
  <c r="G145" i="9"/>
  <c r="E145" i="9" s="1"/>
  <c r="F145" i="9"/>
  <c r="H144" i="9"/>
  <c r="G144" i="9"/>
  <c r="F144" i="9"/>
  <c r="F143" i="9"/>
  <c r="H142" i="9"/>
  <c r="G142" i="9"/>
  <c r="F142" i="9"/>
  <c r="E142" i="9"/>
  <c r="B142" i="9" s="1"/>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F136" i="9"/>
  <c r="H135" i="9"/>
  <c r="E135" i="9" s="1"/>
  <c r="G135" i="9"/>
  <c r="F135" i="9"/>
  <c r="B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G128" i="9"/>
  <c r="F128" i="9"/>
  <c r="H127" i="9"/>
  <c r="E127" i="9" s="1"/>
  <c r="G127" i="9"/>
  <c r="F127" i="9"/>
  <c r="B127" i="9"/>
  <c r="H126" i="9"/>
  <c r="G126" i="9"/>
  <c r="F126" i="9"/>
  <c r="E126" i="9"/>
  <c r="B126" i="9" s="1"/>
  <c r="H125" i="9"/>
  <c r="G125" i="9"/>
  <c r="E125" i="9" s="1"/>
  <c r="B125" i="9" s="1"/>
  <c r="F125" i="9"/>
  <c r="H124" i="9"/>
  <c r="G124" i="9"/>
  <c r="F124" i="9"/>
  <c r="H123" i="9"/>
  <c r="E123" i="9" s="1"/>
  <c r="B123" i="9" s="1"/>
  <c r="G123" i="9"/>
  <c r="F123" i="9"/>
  <c r="H122" i="9"/>
  <c r="G122" i="9"/>
  <c r="F122" i="9"/>
  <c r="E122" i="9"/>
  <c r="B122" i="9" s="1"/>
  <c r="H121" i="9"/>
  <c r="G121" i="9"/>
  <c r="E121" i="9" s="1"/>
  <c r="B121" i="9" s="1"/>
  <c r="F121" i="9"/>
  <c r="H120" i="9"/>
  <c r="G120" i="9"/>
  <c r="F120" i="9"/>
  <c r="H119" i="9"/>
  <c r="E119" i="9" s="1"/>
  <c r="G119" i="9"/>
  <c r="F119" i="9"/>
  <c r="B119" i="9"/>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G112" i="9"/>
  <c r="F112" i="9"/>
  <c r="H111" i="9"/>
  <c r="E111" i="9" s="1"/>
  <c r="G111" i="9"/>
  <c r="F111" i="9"/>
  <c r="B111" i="9"/>
  <c r="H110" i="9"/>
  <c r="G110" i="9"/>
  <c r="F110" i="9"/>
  <c r="E110" i="9"/>
  <c r="B110" i="9" s="1"/>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F104" i="9"/>
  <c r="H103" i="9"/>
  <c r="E103" i="9" s="1"/>
  <c r="G103" i="9"/>
  <c r="F103" i="9"/>
  <c r="B103" i="9"/>
  <c r="H102" i="9"/>
  <c r="G102" i="9"/>
  <c r="F102" i="9"/>
  <c r="E102" i="9"/>
  <c r="B102" i="9" s="1"/>
  <c r="H101" i="9"/>
  <c r="G101" i="9"/>
  <c r="E101" i="9" s="1"/>
  <c r="B101" i="9" s="1"/>
  <c r="F101" i="9"/>
  <c r="H100" i="9"/>
  <c r="G100" i="9"/>
  <c r="F100" i="9"/>
  <c r="H99" i="9"/>
  <c r="E99" i="9" s="1"/>
  <c r="B99" i="9" s="1"/>
  <c r="G99" i="9"/>
  <c r="F99" i="9"/>
  <c r="H98" i="9"/>
  <c r="G98" i="9"/>
  <c r="F98" i="9"/>
  <c r="E98" i="9"/>
  <c r="B98" i="9" s="1"/>
  <c r="H97" i="9"/>
  <c r="G97" i="9"/>
  <c r="E97" i="9" s="1"/>
  <c r="B97" i="9" s="1"/>
  <c r="F97" i="9"/>
  <c r="H96" i="9"/>
  <c r="G96" i="9"/>
  <c r="F96" i="9"/>
  <c r="H95" i="9"/>
  <c r="G95" i="9"/>
  <c r="E95" i="9" s="1"/>
  <c r="F95" i="9"/>
  <c r="B95" i="9"/>
  <c r="H94" i="9"/>
  <c r="G94" i="9"/>
  <c r="F94" i="9"/>
  <c r="E94" i="9"/>
  <c r="B94" i="9" s="1"/>
  <c r="H93" i="9"/>
  <c r="E93" i="9" s="1"/>
  <c r="G93" i="9"/>
  <c r="F93" i="9"/>
  <c r="H92" i="9"/>
  <c r="G92" i="9"/>
  <c r="E92" i="9" s="1"/>
  <c r="B92" i="9" s="1"/>
  <c r="F92" i="9"/>
  <c r="H91" i="9"/>
  <c r="G91" i="9"/>
  <c r="F91" i="9"/>
  <c r="H90" i="9"/>
  <c r="G90" i="9"/>
  <c r="F90" i="9"/>
  <c r="E90" i="9"/>
  <c r="B90" i="9" s="1"/>
  <c r="H89" i="9"/>
  <c r="E89" i="9" s="1"/>
  <c r="B89" i="9" s="1"/>
  <c r="G89" i="9"/>
  <c r="F89" i="9"/>
  <c r="H88" i="9"/>
  <c r="G88" i="9"/>
  <c r="E88" i="9" s="1"/>
  <c r="B88" i="9" s="1"/>
  <c r="F88" i="9"/>
  <c r="H87" i="9"/>
  <c r="G87" i="9"/>
  <c r="F87" i="9"/>
  <c r="H86" i="9"/>
  <c r="G86" i="9"/>
  <c r="F86" i="9"/>
  <c r="E86" i="9"/>
  <c r="B86" i="9" s="1"/>
  <c r="H85" i="9"/>
  <c r="E85" i="9" s="1"/>
  <c r="G85" i="9"/>
  <c r="F85" i="9"/>
  <c r="H84" i="9"/>
  <c r="G84" i="9"/>
  <c r="E84" i="9" s="1"/>
  <c r="B84" i="9" s="1"/>
  <c r="F84" i="9"/>
  <c r="H83" i="9"/>
  <c r="G83" i="9"/>
  <c r="F83" i="9"/>
  <c r="H82" i="9"/>
  <c r="G82" i="9"/>
  <c r="F82" i="9"/>
  <c r="E82" i="9"/>
  <c r="B82" i="9" s="1"/>
  <c r="H81" i="9"/>
  <c r="E81" i="9" s="1"/>
  <c r="B81" i="9" s="1"/>
  <c r="G81" i="9"/>
  <c r="F81" i="9"/>
  <c r="H80" i="9"/>
  <c r="G80" i="9"/>
  <c r="E80" i="9" s="1"/>
  <c r="B80" i="9" s="1"/>
  <c r="F80" i="9"/>
  <c r="H79" i="9"/>
  <c r="G79" i="9"/>
  <c r="F79" i="9"/>
  <c r="H78" i="9"/>
  <c r="G78" i="9"/>
  <c r="F78" i="9"/>
  <c r="E78" i="9"/>
  <c r="B78" i="9" s="1"/>
  <c r="H77" i="9"/>
  <c r="E77" i="9" s="1"/>
  <c r="G77" i="9"/>
  <c r="F77" i="9"/>
  <c r="H76" i="9"/>
  <c r="G76" i="9"/>
  <c r="E76" i="9" s="1"/>
  <c r="B76" i="9" s="1"/>
  <c r="F76" i="9"/>
  <c r="H75" i="9"/>
  <c r="G75" i="9"/>
  <c r="F75" i="9"/>
  <c r="H74" i="9"/>
  <c r="G74" i="9"/>
  <c r="F74" i="9"/>
  <c r="E74" i="9"/>
  <c r="B74" i="9" s="1"/>
  <c r="H73" i="9"/>
  <c r="E73" i="9" s="1"/>
  <c r="B73" i="9" s="1"/>
  <c r="G73" i="9"/>
  <c r="F73" i="9"/>
  <c r="H72" i="9"/>
  <c r="G72" i="9"/>
  <c r="E72" i="9" s="1"/>
  <c r="B72" i="9" s="1"/>
  <c r="F72" i="9"/>
  <c r="H71" i="9"/>
  <c r="G71" i="9"/>
  <c r="F71" i="9"/>
  <c r="H70" i="9"/>
  <c r="G70" i="9"/>
  <c r="F70" i="9"/>
  <c r="E70" i="9"/>
  <c r="B70" i="9" s="1"/>
  <c r="H69" i="9"/>
  <c r="E69" i="9" s="1"/>
  <c r="G69" i="9"/>
  <c r="F69" i="9"/>
  <c r="H68" i="9"/>
  <c r="G68" i="9"/>
  <c r="E68" i="9" s="1"/>
  <c r="B68" i="9" s="1"/>
  <c r="F68" i="9"/>
  <c r="H67" i="9"/>
  <c r="G67" i="9"/>
  <c r="F67" i="9"/>
  <c r="H66" i="9"/>
  <c r="G66" i="9"/>
  <c r="F66" i="9"/>
  <c r="E66" i="9"/>
  <c r="B66" i="9" s="1"/>
  <c r="H65" i="9"/>
  <c r="E65" i="9" s="1"/>
  <c r="B65" i="9" s="1"/>
  <c r="G65" i="9"/>
  <c r="F65" i="9"/>
  <c r="H64" i="9"/>
  <c r="G64" i="9"/>
  <c r="E64" i="9" s="1"/>
  <c r="B64" i="9" s="1"/>
  <c r="F64" i="9"/>
  <c r="H63" i="9"/>
  <c r="G63" i="9"/>
  <c r="F63" i="9"/>
  <c r="H62" i="9"/>
  <c r="G62" i="9"/>
  <c r="F62" i="9"/>
  <c r="E62" i="9"/>
  <c r="B62" i="9" s="1"/>
  <c r="H61" i="9"/>
  <c r="E61" i="9" s="1"/>
  <c r="G61" i="9"/>
  <c r="F61" i="9"/>
  <c r="H60" i="9"/>
  <c r="G60" i="9"/>
  <c r="E60" i="9" s="1"/>
  <c r="B60" i="9" s="1"/>
  <c r="F60" i="9"/>
  <c r="H59" i="9"/>
  <c r="G59" i="9"/>
  <c r="F59" i="9"/>
  <c r="H58" i="9"/>
  <c r="G58" i="9"/>
  <c r="F58" i="9"/>
  <c r="E58" i="9"/>
  <c r="B58" i="9" s="1"/>
  <c r="H57" i="9"/>
  <c r="E57" i="9" s="1"/>
  <c r="B57" i="9" s="1"/>
  <c r="G57" i="9"/>
  <c r="F57" i="9"/>
  <c r="H56" i="9"/>
  <c r="G56" i="9"/>
  <c r="E56" i="9" s="1"/>
  <c r="B56" i="9" s="1"/>
  <c r="F56" i="9"/>
  <c r="H55" i="9"/>
  <c r="G55" i="9"/>
  <c r="F55" i="9"/>
  <c r="H54" i="9"/>
  <c r="G54" i="9"/>
  <c r="F54" i="9"/>
  <c r="E54" i="9"/>
  <c r="B54" i="9" s="1"/>
  <c r="H53" i="9"/>
  <c r="E53" i="9" s="1"/>
  <c r="G53" i="9"/>
  <c r="F53" i="9"/>
  <c r="H52" i="9"/>
  <c r="G52" i="9"/>
  <c r="E52" i="9" s="1"/>
  <c r="B52" i="9" s="1"/>
  <c r="F52" i="9"/>
  <c r="H51" i="9"/>
  <c r="G51" i="9"/>
  <c r="F51" i="9"/>
  <c r="H50" i="9"/>
  <c r="G50" i="9"/>
  <c r="F50" i="9"/>
  <c r="E50" i="9"/>
  <c r="B50" i="9" s="1"/>
  <c r="H49" i="9"/>
  <c r="E49" i="9" s="1"/>
  <c r="B49" i="9" s="1"/>
  <c r="G49" i="9"/>
  <c r="F49" i="9"/>
  <c r="H48" i="9"/>
  <c r="G48" i="9"/>
  <c r="E48" i="9" s="1"/>
  <c r="B48" i="9" s="1"/>
  <c r="F48" i="9"/>
  <c r="H47" i="9"/>
  <c r="G47" i="9"/>
  <c r="F47" i="9"/>
  <c r="H46" i="9"/>
  <c r="G46" i="9"/>
  <c r="F46" i="9"/>
  <c r="E46" i="9"/>
  <c r="B46" i="9" s="1"/>
  <c r="H45" i="9"/>
  <c r="G45" i="9"/>
  <c r="F45" i="9"/>
  <c r="E45" i="9"/>
  <c r="H44" i="9"/>
  <c r="G44" i="9"/>
  <c r="F44" i="9"/>
  <c r="H43" i="9"/>
  <c r="G43" i="9"/>
  <c r="F43" i="9"/>
  <c r="H42" i="9"/>
  <c r="E42" i="9" s="1"/>
  <c r="B42" i="9" s="1"/>
  <c r="G42" i="9"/>
  <c r="F42" i="9"/>
  <c r="H41" i="9"/>
  <c r="E41" i="9" s="1"/>
  <c r="B41" i="9" s="1"/>
  <c r="G41" i="9"/>
  <c r="F41" i="9"/>
  <c r="H40" i="9"/>
  <c r="G40" i="9"/>
  <c r="F40" i="9"/>
  <c r="H39" i="9"/>
  <c r="G39" i="9"/>
  <c r="F39" i="9"/>
  <c r="H38" i="9"/>
  <c r="G38" i="9"/>
  <c r="F38" i="9"/>
  <c r="E38" i="9"/>
  <c r="B38" i="9" s="1"/>
  <c r="H37" i="9"/>
  <c r="G37" i="9"/>
  <c r="F37" i="9"/>
  <c r="E37" i="9"/>
  <c r="H36" i="9"/>
  <c r="G36" i="9"/>
  <c r="F36" i="9"/>
  <c r="H35" i="9"/>
  <c r="G35" i="9"/>
  <c r="E35" i="9" s="1"/>
  <c r="B35" i="9" s="1"/>
  <c r="F35" i="9"/>
  <c r="H34" i="9"/>
  <c r="G34" i="9"/>
  <c r="F34" i="9"/>
  <c r="E34" i="9"/>
  <c r="B34" i="9" s="1"/>
  <c r="H33" i="9"/>
  <c r="G33" i="9"/>
  <c r="F33" i="9"/>
  <c r="H32" i="9"/>
  <c r="G32" i="9"/>
  <c r="F32" i="9"/>
  <c r="H31" i="9"/>
  <c r="E31" i="9" s="1"/>
  <c r="B31" i="9" s="1"/>
  <c r="G31" i="9"/>
  <c r="F31" i="9"/>
  <c r="H30" i="9"/>
  <c r="E30" i="9" s="1"/>
  <c r="B30" i="9" s="1"/>
  <c r="G30" i="9"/>
  <c r="F30" i="9"/>
  <c r="H29" i="9"/>
  <c r="G29" i="9"/>
  <c r="F29" i="9"/>
  <c r="H28" i="9"/>
  <c r="G28" i="9"/>
  <c r="F28" i="9"/>
  <c r="E28" i="9"/>
  <c r="B28" i="9" s="1"/>
  <c r="H27" i="9"/>
  <c r="G27" i="9"/>
  <c r="F27" i="9"/>
  <c r="H26" i="9"/>
  <c r="G26" i="9"/>
  <c r="F26" i="9"/>
  <c r="E26" i="9"/>
  <c r="B26" i="9" s="1"/>
  <c r="H25" i="9"/>
  <c r="E25" i="9" s="1"/>
  <c r="G25" i="9"/>
  <c r="F25" i="9"/>
  <c r="B25" i="9"/>
  <c r="H24" i="9"/>
  <c r="G24" i="9"/>
  <c r="F24" i="9"/>
  <c r="E24" i="9"/>
  <c r="B24" i="9" s="1"/>
  <c r="H23" i="9"/>
  <c r="G23" i="9"/>
  <c r="F23" i="9"/>
  <c r="H22" i="9"/>
  <c r="G22" i="9"/>
  <c r="F22" i="9"/>
  <c r="E22" i="9"/>
  <c r="B22" i="9" s="1"/>
  <c r="F21" i="9"/>
  <c r="F4" i="9"/>
  <c r="O3" i="9"/>
  <c r="G275" i="9" s="1"/>
  <c r="I3" i="9"/>
  <c r="H3" i="9"/>
  <c r="G3" i="9"/>
  <c r="D101" i="8"/>
  <c r="D95" i="8"/>
  <c r="D90" i="8"/>
  <c r="D85" i="8"/>
  <c r="D80" i="8"/>
  <c r="D75" i="8"/>
  <c r="D70" i="8"/>
  <c r="D65" i="8"/>
  <c r="D60" i="8"/>
  <c r="D55" i="8"/>
  <c r="D49" i="8" s="1"/>
  <c r="D43" i="8" s="1"/>
  <c r="D50" i="8"/>
  <c r="D44" i="8"/>
  <c r="D36" i="8"/>
  <c r="D26" i="8"/>
  <c r="D24" i="8"/>
  <c r="C1499" i="1" s="1"/>
  <c r="D18" i="8"/>
  <c r="D8" i="8"/>
  <c r="D6" i="8" s="1"/>
  <c r="C1481" i="1" s="1"/>
  <c r="G1481" i="1" s="1"/>
  <c r="E44" i="7"/>
  <c r="D44" i="7"/>
  <c r="E39" i="7"/>
  <c r="D39" i="7"/>
  <c r="D38" i="7" s="1"/>
  <c r="H31" i="3" s="1"/>
  <c r="E38" i="7"/>
  <c r="E30" i="7"/>
  <c r="D30" i="7"/>
  <c r="E23" i="7"/>
  <c r="E22" i="7" s="1"/>
  <c r="D23" i="7"/>
  <c r="D22" i="7" s="1"/>
  <c r="E14" i="7"/>
  <c r="D14" i="7"/>
  <c r="E7" i="7"/>
  <c r="D7" i="7"/>
  <c r="D6"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409" i="1" s="1"/>
  <c r="G1409" i="1"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1227" i="1" s="1"/>
  <c r="G1227" i="1" s="1"/>
  <c r="D250" i="5"/>
  <c r="F249" i="5"/>
  <c r="F248" i="5"/>
  <c r="F247"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E528"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3" i="1" s="1"/>
  <c r="D418" i="4"/>
  <c r="E417" i="4"/>
  <c r="D412" i="1" s="1"/>
  <c r="H412" i="1"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7" i="4"/>
  <c r="F266" i="4"/>
  <c r="F265" i="4"/>
  <c r="E264" i="4"/>
  <c r="D260" i="1" s="1"/>
  <c r="D264" i="4"/>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E224" i="4" s="1"/>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4" i="4"/>
  <c r="F213" i="4"/>
  <c r="F212" i="4"/>
  <c r="F211" i="4"/>
  <c r="E210" i="4"/>
  <c r="D206" i="1" s="1"/>
  <c r="D210" i="4"/>
  <c r="F210" i="4" s="1"/>
  <c r="F209" i="4"/>
  <c r="F208" i="4"/>
  <c r="F207" i="4"/>
  <c r="F206" i="4"/>
  <c r="F205" i="4"/>
  <c r="F204" i="4"/>
  <c r="F203" i="4"/>
  <c r="E202" i="4"/>
  <c r="E196" i="4" s="1"/>
  <c r="D192" i="1" s="1"/>
  <c r="D202" i="4"/>
  <c r="F202" i="4" s="1"/>
  <c r="F201" i="4"/>
  <c r="F200" i="4"/>
  <c r="F199" i="4"/>
  <c r="F198" i="4"/>
  <c r="F197" i="4"/>
  <c r="E197" i="4"/>
  <c r="D197" i="4"/>
  <c r="D196" i="4" s="1"/>
  <c r="F195" i="4"/>
  <c r="F194" i="4"/>
  <c r="F193" i="4"/>
  <c r="F192" i="4"/>
  <c r="F191" i="4"/>
  <c r="F190" i="4"/>
  <c r="F189" i="4"/>
  <c r="E188" i="4"/>
  <c r="D184" i="1" s="1"/>
  <c r="G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4" i="4" s="1"/>
  <c r="F162" i="4"/>
  <c r="F161" i="4"/>
  <c r="F160" i="4"/>
  <c r="E159" i="4"/>
  <c r="D155" i="1" s="1"/>
  <c r="D159" i="4"/>
  <c r="F158" i="4"/>
  <c r="F157" i="4"/>
  <c r="F156" i="4"/>
  <c r="F155" i="4"/>
  <c r="F154" i="4"/>
  <c r="F153"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E134" i="4"/>
  <c r="D130" i="1" s="1"/>
  <c r="D134" i="4"/>
  <c r="D133" i="4"/>
  <c r="F132" i="4"/>
  <c r="F131" i="4"/>
  <c r="F130" i="4"/>
  <c r="F129" i="4"/>
  <c r="E128" i="4"/>
  <c r="E124" i="4" s="1"/>
  <c r="D120" i="1" s="1"/>
  <c r="D128" i="4"/>
  <c r="F127" i="4"/>
  <c r="F126" i="4"/>
  <c r="F125" i="4"/>
  <c r="E125" i="4"/>
  <c r="D125" i="4"/>
  <c r="D124" i="4"/>
  <c r="F123" i="4"/>
  <c r="F122" i="4"/>
  <c r="F121" i="4"/>
  <c r="E120" i="4"/>
  <c r="D120" i="4"/>
  <c r="F120" i="4" s="1"/>
  <c r="F119" i="4"/>
  <c r="F118" i="4"/>
  <c r="F117" i="4"/>
  <c r="F116" i="4"/>
  <c r="F115" i="4"/>
  <c r="F114" i="4"/>
  <c r="F113" i="4"/>
  <c r="E112" i="4"/>
  <c r="E106" i="4" s="1"/>
  <c r="D102" i="1" s="1"/>
  <c r="D112" i="4"/>
  <c r="F112" i="4" s="1"/>
  <c r="F111" i="4"/>
  <c r="F110" i="4"/>
  <c r="F109" i="4"/>
  <c r="F108" i="4"/>
  <c r="E107" i="4"/>
  <c r="D103" i="1"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4" i="4"/>
  <c r="F74" i="4" s="1"/>
  <c r="F73" i="4"/>
  <c r="F72" i="4"/>
  <c r="E71" i="4"/>
  <c r="D71" i="4"/>
  <c r="F71" i="4" s="1"/>
  <c r="F70" i="4"/>
  <c r="F69" i="4"/>
  <c r="E68" i="4"/>
  <c r="E50" i="4" s="1"/>
  <c r="D46" i="1" s="1"/>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H1580" i="1"/>
  <c r="G1580" i="1"/>
  <c r="C1580" i="1"/>
  <c r="G1579" i="1"/>
  <c r="C1579" i="1"/>
  <c r="H1579" i="1" s="1"/>
  <c r="C1578" i="1"/>
  <c r="H1577"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C1533" i="1"/>
  <c r="G1533" i="1" s="1"/>
  <c r="G1532" i="1"/>
  <c r="C1532" i="1"/>
  <c r="H1532" i="1" s="1"/>
  <c r="C1531" i="1"/>
  <c r="C1530" i="1"/>
  <c r="H1530" i="1" s="1"/>
  <c r="H1529" i="1"/>
  <c r="C1529" i="1"/>
  <c r="G1529" i="1" s="1"/>
  <c r="H1528" i="1"/>
  <c r="G1528" i="1"/>
  <c r="C1528" i="1"/>
  <c r="C1527" i="1"/>
  <c r="C1526" i="1"/>
  <c r="G1526" i="1" s="1"/>
  <c r="H1525" i="1"/>
  <c r="C1525" i="1"/>
  <c r="G1525" i="1" s="1"/>
  <c r="H1524" i="1"/>
  <c r="C1524" i="1"/>
  <c r="G1524" i="1" s="1"/>
  <c r="C1523" i="1"/>
  <c r="C1522" i="1"/>
  <c r="G1522" i="1" s="1"/>
  <c r="H1521" i="1"/>
  <c r="C1521" i="1"/>
  <c r="G1521" i="1" s="1"/>
  <c r="H1520" i="1"/>
  <c r="G1520" i="1"/>
  <c r="C1520" i="1"/>
  <c r="C1519" i="1"/>
  <c r="H1516" i="1"/>
  <c r="G1516" i="1"/>
  <c r="C1516" i="1"/>
  <c r="C1515" i="1"/>
  <c r="C1514" i="1"/>
  <c r="G1514" i="1" s="1"/>
  <c r="H1513" i="1"/>
  <c r="C1513" i="1"/>
  <c r="G1513" i="1" s="1"/>
  <c r="H1512" i="1"/>
  <c r="G1512" i="1"/>
  <c r="C1512" i="1"/>
  <c r="C1511" i="1"/>
  <c r="C1510" i="1"/>
  <c r="G1510" i="1" s="1"/>
  <c r="C1509" i="1"/>
  <c r="G1509" i="1" s="1"/>
  <c r="H1508" i="1"/>
  <c r="G1508" i="1"/>
  <c r="C1508" i="1"/>
  <c r="C1507" i="1"/>
  <c r="C1506" i="1"/>
  <c r="G1506" i="1" s="1"/>
  <c r="H1505" i="1"/>
  <c r="C1505" i="1"/>
  <c r="G1505" i="1" s="1"/>
  <c r="H1504" i="1"/>
  <c r="G1504" i="1"/>
  <c r="C1504" i="1"/>
  <c r="C1503" i="1"/>
  <c r="C1502" i="1"/>
  <c r="G1502" i="1" s="1"/>
  <c r="C1501" i="1"/>
  <c r="G1501" i="1" s="1"/>
  <c r="H1500" i="1"/>
  <c r="G1500" i="1"/>
  <c r="C1500" i="1"/>
  <c r="C1498" i="1"/>
  <c r="G1498" i="1" s="1"/>
  <c r="H1497" i="1"/>
  <c r="C1497" i="1"/>
  <c r="G1497" i="1" s="1"/>
  <c r="H1496" i="1"/>
  <c r="G1496" i="1"/>
  <c r="C1496" i="1"/>
  <c r="C1495" i="1"/>
  <c r="C1494" i="1"/>
  <c r="G1494" i="1" s="1"/>
  <c r="H1493" i="1"/>
  <c r="C1493" i="1"/>
  <c r="G1493" i="1" s="1"/>
  <c r="C1492" i="1"/>
  <c r="H1492" i="1" s="1"/>
  <c r="C1491" i="1"/>
  <c r="C1490" i="1"/>
  <c r="G1490" i="1" s="1"/>
  <c r="C1489" i="1"/>
  <c r="G1489" i="1" s="1"/>
  <c r="H1488" i="1"/>
  <c r="G1488" i="1"/>
  <c r="C1488" i="1"/>
  <c r="C1487" i="1"/>
  <c r="C1486" i="1"/>
  <c r="C1485" i="1"/>
  <c r="G1485" i="1" s="1"/>
  <c r="H1484" i="1"/>
  <c r="C1484" i="1"/>
  <c r="G1484" i="1" s="1"/>
  <c r="C1483" i="1"/>
  <c r="H1483" i="1" s="1"/>
  <c r="C1482" i="1"/>
  <c r="H1480" i="1"/>
  <c r="G1480" i="1"/>
  <c r="C1480" i="1"/>
  <c r="D1479" i="1"/>
  <c r="C1479" i="1"/>
  <c r="J1478" i="1"/>
  <c r="G1478" i="1"/>
  <c r="D1478" i="1"/>
  <c r="H1478" i="1" s="1"/>
  <c r="C1478" i="1"/>
  <c r="D1477" i="1"/>
  <c r="H1477" i="1" s="1"/>
  <c r="C1477" i="1"/>
  <c r="J1476" i="1"/>
  <c r="H1476" i="1"/>
  <c r="G1476" i="1"/>
  <c r="I1476" i="1" s="1"/>
  <c r="D1476" i="1"/>
  <c r="C1476" i="1"/>
  <c r="H1475" i="1"/>
  <c r="G1475" i="1"/>
  <c r="D1475" i="1"/>
  <c r="C1475" i="1"/>
  <c r="D1474" i="1"/>
  <c r="C1474" i="1"/>
  <c r="J1473" i="1"/>
  <c r="G1473" i="1"/>
  <c r="D1473" i="1"/>
  <c r="H1473" i="1" s="1"/>
  <c r="C1473" i="1"/>
  <c r="D1472" i="1"/>
  <c r="H1472" i="1" s="1"/>
  <c r="C1472" i="1"/>
  <c r="J1471" i="1"/>
  <c r="H1471" i="1"/>
  <c r="G1471" i="1"/>
  <c r="I1471" i="1" s="1"/>
  <c r="D1471" i="1"/>
  <c r="C1471" i="1"/>
  <c r="H1470" i="1"/>
  <c r="G1470" i="1"/>
  <c r="D1470" i="1"/>
  <c r="C1470" i="1"/>
  <c r="H1469" i="1"/>
  <c r="G1469" i="1"/>
  <c r="D1469" i="1"/>
  <c r="C1469" i="1"/>
  <c r="D1468" i="1"/>
  <c r="C1468" i="1"/>
  <c r="G1467" i="1"/>
  <c r="D1467" i="1"/>
  <c r="J1467" i="1" s="1"/>
  <c r="C1467" i="1"/>
  <c r="H1466" i="1"/>
  <c r="D1466" i="1"/>
  <c r="C1466" i="1"/>
  <c r="J1465" i="1"/>
  <c r="H1465" i="1"/>
  <c r="G1465" i="1"/>
  <c r="D1465" i="1"/>
  <c r="C1465" i="1"/>
  <c r="D1464" i="1"/>
  <c r="C1464" i="1"/>
  <c r="G1463" i="1"/>
  <c r="D1463" i="1"/>
  <c r="J1463" i="1" s="1"/>
  <c r="C1463" i="1"/>
  <c r="H1462" i="1"/>
  <c r="D1462" i="1"/>
  <c r="C1462" i="1"/>
  <c r="H1461" i="1"/>
  <c r="D1461" i="1"/>
  <c r="C1461" i="1"/>
  <c r="H1460" i="1"/>
  <c r="G1460" i="1"/>
  <c r="D1460" i="1"/>
  <c r="J1460" i="1" s="1"/>
  <c r="C1460" i="1"/>
  <c r="D1459" i="1"/>
  <c r="C1459" i="1"/>
  <c r="G1459" i="1" s="1"/>
  <c r="D1458" i="1"/>
  <c r="H1458" i="1" s="1"/>
  <c r="C1458" i="1"/>
  <c r="H1457" i="1"/>
  <c r="D1457" i="1"/>
  <c r="C1457" i="1"/>
  <c r="G1456" i="1"/>
  <c r="D1456" i="1"/>
  <c r="J1456" i="1" s="1"/>
  <c r="C1456" i="1"/>
  <c r="H1456" i="1" s="1"/>
  <c r="D1455" i="1"/>
  <c r="C1455" i="1"/>
  <c r="G1455" i="1" s="1"/>
  <c r="D1454" i="1"/>
  <c r="D1453" i="1"/>
  <c r="H1452" i="1"/>
  <c r="G1452" i="1"/>
  <c r="D1452" i="1"/>
  <c r="J1452" i="1" s="1"/>
  <c r="C1452" i="1"/>
  <c r="D1451" i="1"/>
  <c r="C1451" i="1"/>
  <c r="G1451" i="1" s="1"/>
  <c r="D1450" i="1"/>
  <c r="H1450" i="1" s="1"/>
  <c r="C1450" i="1"/>
  <c r="H1449" i="1"/>
  <c r="D1449" i="1"/>
  <c r="C1449" i="1"/>
  <c r="H1448" i="1"/>
  <c r="G1448" i="1"/>
  <c r="D1448" i="1"/>
  <c r="J1448" i="1" s="1"/>
  <c r="C1448" i="1"/>
  <c r="D1447" i="1"/>
  <c r="C1447" i="1"/>
  <c r="G1447" i="1" s="1"/>
  <c r="D1446" i="1"/>
  <c r="C1446" i="1"/>
  <c r="H1446" i="1" s="1"/>
  <c r="G1445" i="1"/>
  <c r="D1445" i="1"/>
  <c r="C1445" i="1"/>
  <c r="J1445" i="1" s="1"/>
  <c r="D1444" i="1"/>
  <c r="C1444" i="1"/>
  <c r="G1444" i="1" s="1"/>
  <c r="G1443" i="1"/>
  <c r="D1443" i="1"/>
  <c r="J1443" i="1" s="1"/>
  <c r="C1443" i="1"/>
  <c r="H1443" i="1" s="1"/>
  <c r="D1442" i="1"/>
  <c r="C1442" i="1"/>
  <c r="G1442" i="1" s="1"/>
  <c r="G1441" i="1"/>
  <c r="D1441" i="1"/>
  <c r="J1441" i="1" s="1"/>
  <c r="C1441" i="1"/>
  <c r="H1441" i="1" s="1"/>
  <c r="D1440" i="1"/>
  <c r="C1440" i="1"/>
  <c r="G1440" i="1" s="1"/>
  <c r="G1439" i="1"/>
  <c r="D1439" i="1"/>
  <c r="J1439" i="1" s="1"/>
  <c r="C1439" i="1"/>
  <c r="H1439" i="1" s="1"/>
  <c r="G1438" i="1"/>
  <c r="D1438" i="1"/>
  <c r="C1438" i="1"/>
  <c r="H1438" i="1" s="1"/>
  <c r="G1437" i="1"/>
  <c r="D1437" i="1"/>
  <c r="C1437" i="1"/>
  <c r="H1437" i="1" s="1"/>
  <c r="D1436"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D1411" i="1"/>
  <c r="G1411" i="1" s="1"/>
  <c r="C1411" i="1"/>
  <c r="H1411" i="1" s="1"/>
  <c r="G1410" i="1"/>
  <c r="D1410" i="1"/>
  <c r="C1410" i="1"/>
  <c r="H1410" i="1" s="1"/>
  <c r="C1409" i="1"/>
  <c r="C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D1278" i="1"/>
  <c r="G1278" i="1" s="1"/>
  <c r="C1278" i="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D1263" i="1"/>
  <c r="G1263" i="1" s="1"/>
  <c r="C1263" i="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D1241" i="1"/>
  <c r="G1241" i="1" s="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D1228" i="1"/>
  <c r="G1228" i="1" s="1"/>
  <c r="C1228" i="1"/>
  <c r="H1228" i="1" s="1"/>
  <c r="C1227" i="1"/>
  <c r="G1226" i="1"/>
  <c r="D1226" i="1"/>
  <c r="C1226" i="1"/>
  <c r="H1226" i="1" s="1"/>
  <c r="G1225" i="1"/>
  <c r="D1225" i="1"/>
  <c r="C1225" i="1"/>
  <c r="H1225" i="1" s="1"/>
  <c r="G1224" i="1"/>
  <c r="D1224" i="1"/>
  <c r="C1224" i="1"/>
  <c r="H1224" i="1" s="1"/>
  <c r="G1223" i="1"/>
  <c r="D1223" i="1"/>
  <c r="C1223" i="1"/>
  <c r="H1223" i="1" s="1"/>
  <c r="G1221" i="1"/>
  <c r="D1221" i="1"/>
  <c r="C1221" i="1"/>
  <c r="H1221" i="1" s="1"/>
  <c r="G1220" i="1"/>
  <c r="D1220" i="1"/>
  <c r="C1220" i="1"/>
  <c r="H1220" i="1" s="1"/>
  <c r="G1219" i="1"/>
  <c r="D1219" i="1"/>
  <c r="C1219" i="1"/>
  <c r="H1219" i="1" s="1"/>
  <c r="D1218" i="1"/>
  <c r="G1218" i="1" s="1"/>
  <c r="C1218" i="1"/>
  <c r="G1217" i="1"/>
  <c r="D1217" i="1"/>
  <c r="C1217" i="1"/>
  <c r="H1217" i="1" s="1"/>
  <c r="D1216" i="1"/>
  <c r="G1216" i="1" s="1"/>
  <c r="C1216" i="1"/>
  <c r="C1215"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D1165" i="1"/>
  <c r="G1165" i="1" s="1"/>
  <c r="C1165" i="1"/>
  <c r="G1164" i="1"/>
  <c r="D1164" i="1"/>
  <c r="C1164" i="1"/>
  <c r="H1164" i="1" s="1"/>
  <c r="G1163" i="1"/>
  <c r="D1163" i="1"/>
  <c r="C1163" i="1"/>
  <c r="H1163" i="1" s="1"/>
  <c r="G1162" i="1"/>
  <c r="D1162" i="1"/>
  <c r="C1162" i="1"/>
  <c r="H1162" i="1" s="1"/>
  <c r="G1161" i="1"/>
  <c r="D1161" i="1"/>
  <c r="C1161" i="1"/>
  <c r="H1161" i="1" s="1"/>
  <c r="G1160" i="1"/>
  <c r="D1160" i="1"/>
  <c r="C1160" i="1"/>
  <c r="G1159" i="1"/>
  <c r="D1159" i="1"/>
  <c r="C1159" i="1"/>
  <c r="H1159" i="1" s="1"/>
  <c r="G1158" i="1"/>
  <c r="D1158" i="1"/>
  <c r="C1158" i="1"/>
  <c r="H1158" i="1" s="1"/>
  <c r="D1157" i="1"/>
  <c r="G1157" i="1" s="1"/>
  <c r="C1157" i="1"/>
  <c r="G1156" i="1"/>
  <c r="D1156" i="1"/>
  <c r="C1156" i="1"/>
  <c r="D1155" i="1"/>
  <c r="G1155" i="1" s="1"/>
  <c r="C1155" i="1"/>
  <c r="D1154" i="1"/>
  <c r="D1151" i="1"/>
  <c r="G1151" i="1" s="1"/>
  <c r="C1151" i="1"/>
  <c r="G1150" i="1"/>
  <c r="D1150" i="1"/>
  <c r="C1150" i="1"/>
  <c r="H1150" i="1" s="1"/>
  <c r="G1149" i="1"/>
  <c r="D1149" i="1"/>
  <c r="C1149" i="1"/>
  <c r="H1149" i="1" s="1"/>
  <c r="G1148" i="1"/>
  <c r="D1148" i="1"/>
  <c r="C1148" i="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D1138" i="1"/>
  <c r="G1138" i="1" s="1"/>
  <c r="C1138" i="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H1131" i="1"/>
  <c r="G1131" i="1"/>
  <c r="D1131" i="1"/>
  <c r="C1131" i="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4" i="1"/>
  <c r="G1124" i="1" s="1"/>
  <c r="C1124" i="1"/>
  <c r="H1124"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D1050" i="1"/>
  <c r="G1050" i="1" s="1"/>
  <c r="C1050" i="1"/>
  <c r="G1049" i="1"/>
  <c r="D1049" i="1"/>
  <c r="C1049" i="1"/>
  <c r="H1049" i="1" s="1"/>
  <c r="D1048" i="1"/>
  <c r="G1048" i="1" s="1"/>
  <c r="C1048" i="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D1033" i="1"/>
  <c r="G1033" i="1" s="1"/>
  <c r="C1033" i="1"/>
  <c r="H1033" i="1" s="1"/>
  <c r="G1032" i="1"/>
  <c r="D1032" i="1"/>
  <c r="C1032" i="1"/>
  <c r="G1031" i="1"/>
  <c r="D1031" i="1"/>
  <c r="C1031" i="1"/>
  <c r="H1031" i="1" s="1"/>
  <c r="D1030" i="1"/>
  <c r="G1030" i="1" s="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D1023" i="1"/>
  <c r="G1023" i="1" s="1"/>
  <c r="C1023" i="1"/>
  <c r="G1022" i="1"/>
  <c r="D1022" i="1"/>
  <c r="C1022" i="1"/>
  <c r="H1022" i="1" s="1"/>
  <c r="G1021" i="1"/>
  <c r="D1021" i="1"/>
  <c r="C1021" i="1"/>
  <c r="H1021" i="1" s="1"/>
  <c r="G1020" i="1"/>
  <c r="D1020" i="1"/>
  <c r="H1020" i="1" s="1"/>
  <c r="C1020" i="1"/>
  <c r="G1019" i="1"/>
  <c r="D1019" i="1"/>
  <c r="H1019" i="1" s="1"/>
  <c r="C1019" i="1"/>
  <c r="D1018" i="1"/>
  <c r="G1018" i="1" s="1"/>
  <c r="C1018" i="1"/>
  <c r="H1017" i="1"/>
  <c r="G1017" i="1"/>
  <c r="D1017" i="1"/>
  <c r="C1017" i="1"/>
  <c r="H1016" i="1"/>
  <c r="G1016" i="1"/>
  <c r="D1016" i="1"/>
  <c r="C1016" i="1"/>
  <c r="H1015" i="1"/>
  <c r="G1015" i="1"/>
  <c r="D1015" i="1"/>
  <c r="C1015" i="1"/>
  <c r="H1014" i="1"/>
  <c r="G1014" i="1"/>
  <c r="D1014" i="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D998" i="1"/>
  <c r="G998" i="1" s="1"/>
  <c r="C998" i="1"/>
  <c r="D997" i="1"/>
  <c r="G997" i="1" s="1"/>
  <c r="C997" i="1"/>
  <c r="H996" i="1"/>
  <c r="D996" i="1"/>
  <c r="G996" i="1" s="1"/>
  <c r="C996" i="1"/>
  <c r="H995" i="1"/>
  <c r="G995" i="1"/>
  <c r="D995" i="1"/>
  <c r="C995" i="1"/>
  <c r="H994" i="1"/>
  <c r="G994" i="1"/>
  <c r="D994" i="1"/>
  <c r="C994" i="1"/>
  <c r="G993" i="1"/>
  <c r="D993" i="1"/>
  <c r="H993" i="1" s="1"/>
  <c r="C993" i="1"/>
  <c r="H992" i="1"/>
  <c r="G992" i="1"/>
  <c r="D992" i="1"/>
  <c r="C992" i="1"/>
  <c r="D991" i="1"/>
  <c r="H991" i="1" s="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D712" i="1"/>
  <c r="G712" i="1" s="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D670" i="1"/>
  <c r="G670" i="1" s="1"/>
  <c r="C670" i="1"/>
  <c r="H669"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D645" i="1"/>
  <c r="H645" i="1" s="1"/>
  <c r="C645" i="1"/>
  <c r="H644" i="1"/>
  <c r="D644" i="1"/>
  <c r="G644" i="1" s="1"/>
  <c r="C644" i="1"/>
  <c r="D643" i="1"/>
  <c r="H643" i="1" s="1"/>
  <c r="C643" i="1"/>
  <c r="D642" i="1"/>
  <c r="H642" i="1" s="1"/>
  <c r="C642" i="1"/>
  <c r="D641" i="1"/>
  <c r="G641" i="1" s="1"/>
  <c r="C641" i="1"/>
  <c r="H632" i="1"/>
  <c r="G632" i="1"/>
  <c r="D632" i="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C412" i="1"/>
  <c r="C411" i="1"/>
  <c r="D406" i="1"/>
  <c r="H406" i="1" s="1"/>
  <c r="C406" i="1"/>
  <c r="D405" i="1"/>
  <c r="H405" i="1" s="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C260" i="1"/>
  <c r="C259" i="1"/>
  <c r="H258" i="1"/>
  <c r="G258" i="1"/>
  <c r="D258" i="1"/>
  <c r="C258" i="1"/>
  <c r="H257" i="1"/>
  <c r="D257" i="1"/>
  <c r="G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D200" i="1"/>
  <c r="G200" i="1" s="1"/>
  <c r="C200" i="1"/>
  <c r="H199" i="1"/>
  <c r="G199" i="1"/>
  <c r="D199" i="1"/>
  <c r="C199" i="1"/>
  <c r="D198" i="1"/>
  <c r="G198" i="1" s="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H188" i="1"/>
  <c r="G188" i="1"/>
  <c r="D188" i="1"/>
  <c r="C188" i="1"/>
  <c r="H187" i="1"/>
  <c r="D187" i="1"/>
  <c r="G187" i="1" s="1"/>
  <c r="C187" i="1"/>
  <c r="H186" i="1"/>
  <c r="D186" i="1"/>
  <c r="G186" i="1" s="1"/>
  <c r="C186" i="1"/>
  <c r="H185" i="1"/>
  <c r="G185" i="1"/>
  <c r="D185" i="1"/>
  <c r="C185" i="1"/>
  <c r="C184" i="1"/>
  <c r="H183" i="1"/>
  <c r="G183" i="1"/>
  <c r="D183" i="1"/>
  <c r="C183" i="1"/>
  <c r="H182" i="1"/>
  <c r="G182" i="1"/>
  <c r="D182" i="1"/>
  <c r="C182" i="1"/>
  <c r="H181" i="1"/>
  <c r="D181" i="1"/>
  <c r="G181" i="1" s="1"/>
  <c r="C181" i="1"/>
  <c r="H180" i="1"/>
  <c r="D180" i="1"/>
  <c r="G180" i="1" s="1"/>
  <c r="C180" i="1"/>
  <c r="H179" i="1"/>
  <c r="D179" i="1"/>
  <c r="G179" i="1" s="1"/>
  <c r="C179" i="1"/>
  <c r="H178" i="1"/>
  <c r="G178" i="1"/>
  <c r="D178" i="1"/>
  <c r="C178" i="1"/>
  <c r="H177" i="1"/>
  <c r="D177" i="1"/>
  <c r="G177" i="1" s="1"/>
  <c r="C177" i="1"/>
  <c r="H176" i="1"/>
  <c r="G176" i="1"/>
  <c r="D176" i="1"/>
  <c r="C176" i="1"/>
  <c r="H175" i="1"/>
  <c r="G175" i="1"/>
  <c r="D175" i="1"/>
  <c r="C175" i="1"/>
  <c r="H174" i="1"/>
  <c r="D174" i="1"/>
  <c r="G174" i="1" s="1"/>
  <c r="C174" i="1"/>
  <c r="C173" i="1"/>
  <c r="H172" i="1"/>
  <c r="D172" i="1"/>
  <c r="G172" i="1" s="1"/>
  <c r="C172" i="1"/>
  <c r="H171" i="1"/>
  <c r="G171" i="1"/>
  <c r="D171" i="1"/>
  <c r="C171" i="1"/>
  <c r="D170" i="1"/>
  <c r="H170" i="1" s="1"/>
  <c r="C170" i="1"/>
  <c r="H169" i="1"/>
  <c r="D169" i="1"/>
  <c r="G169" i="1" s="1"/>
  <c r="C169" i="1"/>
  <c r="H168" i="1"/>
  <c r="D168" i="1"/>
  <c r="G168" i="1" s="1"/>
  <c r="C168" i="1"/>
  <c r="H167" i="1"/>
  <c r="G167" i="1"/>
  <c r="D167" i="1"/>
  <c r="C167" i="1"/>
  <c r="D166" i="1"/>
  <c r="H166" i="1" s="1"/>
  <c r="C166" i="1"/>
  <c r="C165" i="1"/>
  <c r="H164" i="1"/>
  <c r="G164" i="1"/>
  <c r="D164" i="1"/>
  <c r="C164" i="1"/>
  <c r="H163" i="1"/>
  <c r="D163" i="1"/>
  <c r="G163" i="1" s="1"/>
  <c r="C163" i="1"/>
  <c r="D162" i="1"/>
  <c r="H162" i="1" s="1"/>
  <c r="C162" i="1"/>
  <c r="D161" i="1"/>
  <c r="H161" i="1" s="1"/>
  <c r="C161" i="1"/>
  <c r="D160" i="1"/>
  <c r="H160" i="1" s="1"/>
  <c r="C160" i="1"/>
  <c r="H158" i="1"/>
  <c r="G158" i="1"/>
  <c r="D158" i="1"/>
  <c r="C158" i="1"/>
  <c r="H157" i="1"/>
  <c r="G157" i="1"/>
  <c r="D157" i="1"/>
  <c r="C157" i="1"/>
  <c r="H156" i="1"/>
  <c r="G156" i="1"/>
  <c r="D156" i="1"/>
  <c r="C156" i="1"/>
  <c r="C155" i="1"/>
  <c r="H154" i="1"/>
  <c r="G154" i="1"/>
  <c r="D154" i="1"/>
  <c r="C154" i="1"/>
  <c r="D153" i="1"/>
  <c r="H153" i="1" s="1"/>
  <c r="C153" i="1"/>
  <c r="H152" i="1"/>
  <c r="G152" i="1"/>
  <c r="D152" i="1"/>
  <c r="C152" i="1"/>
  <c r="H151" i="1"/>
  <c r="G151" i="1"/>
  <c r="D151" i="1"/>
  <c r="C151" i="1"/>
  <c r="H150" i="1"/>
  <c r="G150" i="1"/>
  <c r="D150" i="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C130" i="1"/>
  <c r="C129" i="1"/>
  <c r="H128" i="1"/>
  <c r="G128" i="1"/>
  <c r="D128" i="1"/>
  <c r="C128" i="1"/>
  <c r="H127" i="1"/>
  <c r="G127" i="1"/>
  <c r="D127" i="1"/>
  <c r="C127" i="1"/>
  <c r="H126" i="1"/>
  <c r="G126" i="1"/>
  <c r="D126" i="1"/>
  <c r="C126" i="1"/>
  <c r="H125" i="1"/>
  <c r="G125" i="1"/>
  <c r="D125" i="1"/>
  <c r="C125"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D76" i="1"/>
  <c r="G76" i="1" s="1"/>
  <c r="C76" i="1"/>
  <c r="H75" i="1"/>
  <c r="G75" i="1"/>
  <c r="D75" i="1"/>
  <c r="C75" i="1"/>
  <c r="H74" i="1"/>
  <c r="G74" i="1"/>
  <c r="D74" i="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641" i="1" l="1"/>
  <c r="H1509" i="1"/>
  <c r="G1492" i="1"/>
  <c r="H1489" i="1"/>
  <c r="G1576" i="1"/>
  <c r="G1530" i="1"/>
  <c r="H1501" i="1"/>
  <c r="H1485" i="1"/>
  <c r="G1483" i="1"/>
  <c r="H1481" i="1"/>
  <c r="C1453" i="1"/>
  <c r="H1453" i="1" s="1"/>
  <c r="H30" i="3"/>
  <c r="C1454" i="1"/>
  <c r="H1454" i="1" s="1"/>
  <c r="D5" i="7"/>
  <c r="C1436" i="1" s="1"/>
  <c r="F115" i="6"/>
  <c r="H1409" i="1"/>
  <c r="E114" i="6"/>
  <c r="H1264" i="1"/>
  <c r="H1263" i="1"/>
  <c r="E291" i="9"/>
  <c r="B291" i="9" s="1"/>
  <c r="H1138" i="1"/>
  <c r="H1278" i="1"/>
  <c r="H1227" i="1"/>
  <c r="E282" i="9"/>
  <c r="E245" i="5"/>
  <c r="D1222" i="1" s="1"/>
  <c r="H1218" i="1"/>
  <c r="H1216" i="1"/>
  <c r="H1165" i="1"/>
  <c r="H1157" i="1"/>
  <c r="H1160" i="1"/>
  <c r="H1156" i="1"/>
  <c r="H1155" i="1"/>
  <c r="H1148" i="1"/>
  <c r="H1151" i="1"/>
  <c r="F78" i="5"/>
  <c r="H1048" i="1"/>
  <c r="F70" i="5"/>
  <c r="H1050" i="1"/>
  <c r="H1032" i="1"/>
  <c r="H1023" i="1"/>
  <c r="H1018" i="1"/>
  <c r="H1013" i="1"/>
  <c r="G1013" i="1"/>
  <c r="F35" i="5"/>
  <c r="H997" i="1"/>
  <c r="E12" i="5"/>
  <c r="D990" i="1" s="1"/>
  <c r="G991" i="1"/>
  <c r="F13" i="5"/>
  <c r="F217" i="9"/>
  <c r="E287" i="9"/>
  <c r="E288" i="9"/>
  <c r="B288" i="9" s="1"/>
  <c r="E27" i="9"/>
  <c r="B27" i="9" s="1"/>
  <c r="F215" i="9"/>
  <c r="B215" i="9" s="1"/>
  <c r="E33" i="9"/>
  <c r="B33" i="9" s="1"/>
  <c r="E300" i="9"/>
  <c r="B300" i="9" s="1"/>
  <c r="G643" i="1"/>
  <c r="E294" i="9"/>
  <c r="B294" i="9" s="1"/>
  <c r="E32" i="9"/>
  <c r="B32" i="9" s="1"/>
  <c r="E286" i="9"/>
  <c r="B286" i="9" s="1"/>
  <c r="E293" i="9"/>
  <c r="B293" i="9" s="1"/>
  <c r="G642" i="1"/>
  <c r="G645" i="1"/>
  <c r="H404" i="1"/>
  <c r="G406" i="1"/>
  <c r="G405" i="1"/>
  <c r="E643" i="4"/>
  <c r="D637" i="1" s="1"/>
  <c r="H206" i="1"/>
  <c r="G206" i="1"/>
  <c r="G192" i="1"/>
  <c r="H192" i="1"/>
  <c r="H198" i="1"/>
  <c r="E44" i="9"/>
  <c r="B44" i="9" s="1"/>
  <c r="E275" i="9"/>
  <c r="B275" i="9" s="1"/>
  <c r="G364" i="1"/>
  <c r="H364" i="1"/>
  <c r="G413" i="1"/>
  <c r="H413" i="1"/>
  <c r="F418" i="4"/>
  <c r="G288" i="1"/>
  <c r="D411" i="1"/>
  <c r="H411" i="1" s="1"/>
  <c r="G289" i="1"/>
  <c r="G412" i="1"/>
  <c r="E644" i="4"/>
  <c r="D638" i="1" s="1"/>
  <c r="G170" i="1"/>
  <c r="G260" i="1"/>
  <c r="H260" i="1"/>
  <c r="E263" i="4"/>
  <c r="F264" i="4"/>
  <c r="F259" i="4"/>
  <c r="G255" i="1"/>
  <c r="G256" i="1"/>
  <c r="F196" i="4"/>
  <c r="H184" i="1"/>
  <c r="F188" i="4"/>
  <c r="F223" i="9"/>
  <c r="B223" i="9" s="1"/>
  <c r="H173" i="1"/>
  <c r="F177" i="4"/>
  <c r="D165" i="1"/>
  <c r="G166" i="1"/>
  <c r="E163" i="4"/>
  <c r="D159" i="1" s="1"/>
  <c r="G162" i="1"/>
  <c r="G160" i="1"/>
  <c r="G161" i="1"/>
  <c r="G155" i="1"/>
  <c r="H155" i="1"/>
  <c r="F159" i="4"/>
  <c r="F218" i="9"/>
  <c r="B218" i="9" s="1"/>
  <c r="E40" i="9"/>
  <c r="B40" i="9" s="1"/>
  <c r="D148" i="1"/>
  <c r="G149" i="1"/>
  <c r="G153" i="1"/>
  <c r="G130" i="1"/>
  <c r="H130" i="1"/>
  <c r="E133" i="4"/>
  <c r="F134" i="4"/>
  <c r="D124" i="1"/>
  <c r="H120" i="1"/>
  <c r="G120" i="1"/>
  <c r="H103" i="1"/>
  <c r="G103" i="1"/>
  <c r="E82" i="4"/>
  <c r="D78" i="1" s="1"/>
  <c r="E36" i="9"/>
  <c r="B36" i="9" s="1"/>
  <c r="H76" i="1"/>
  <c r="G73" i="1"/>
  <c r="I1443" i="1"/>
  <c r="I1439" i="1"/>
  <c r="I1441" i="1"/>
  <c r="H1440" i="1"/>
  <c r="I1440" i="1" s="1"/>
  <c r="H1442" i="1"/>
  <c r="I1442" i="1" s="1"/>
  <c r="H1444" i="1"/>
  <c r="I1444" i="1" s="1"/>
  <c r="J1446" i="1"/>
  <c r="I1448" i="1"/>
  <c r="J1450" i="1"/>
  <c r="I1452" i="1"/>
  <c r="I1456" i="1"/>
  <c r="J1458" i="1"/>
  <c r="I1460" i="1"/>
  <c r="G1464" i="1"/>
  <c r="J1464" i="1"/>
  <c r="G1468" i="1"/>
  <c r="J1468" i="1"/>
  <c r="G1474" i="1"/>
  <c r="J1474" i="1"/>
  <c r="J1479" i="1"/>
  <c r="G1479" i="1"/>
  <c r="H1495" i="1"/>
  <c r="G1495" i="1"/>
  <c r="H1511" i="1"/>
  <c r="G1511" i="1"/>
  <c r="H1519" i="1"/>
  <c r="G1519" i="1"/>
  <c r="J1447" i="1"/>
  <c r="J1451" i="1"/>
  <c r="J1455" i="1"/>
  <c r="J1459" i="1"/>
  <c r="I1473" i="1"/>
  <c r="I1478" i="1"/>
  <c r="G1482" i="1"/>
  <c r="H1482" i="1"/>
  <c r="G1486" i="1"/>
  <c r="H1486" i="1"/>
  <c r="H1491" i="1"/>
  <c r="G1491" i="1"/>
  <c r="H1507" i="1"/>
  <c r="G1507" i="1"/>
  <c r="F37" i="4"/>
  <c r="D7" i="4"/>
  <c r="I35" i="3"/>
  <c r="C1518" i="1"/>
  <c r="J1440" i="1"/>
  <c r="J1442" i="1"/>
  <c r="J1444" i="1"/>
  <c r="H1445" i="1"/>
  <c r="G1446" i="1"/>
  <c r="I1446" i="1" s="1"/>
  <c r="G1450" i="1"/>
  <c r="I1450" i="1" s="1"/>
  <c r="G1454" i="1"/>
  <c r="G1458" i="1"/>
  <c r="I1458" i="1" s="1"/>
  <c r="G1462" i="1"/>
  <c r="I1462" i="1" s="1"/>
  <c r="J1462" i="1"/>
  <c r="H1463" i="1"/>
  <c r="I1463" i="1" s="1"/>
  <c r="H1464" i="1"/>
  <c r="G1466" i="1"/>
  <c r="I1466" i="1" s="1"/>
  <c r="J1466" i="1"/>
  <c r="H1467" i="1"/>
  <c r="I1467" i="1" s="1"/>
  <c r="H1468" i="1"/>
  <c r="G1472" i="1"/>
  <c r="I1472" i="1" s="1"/>
  <c r="J1472" i="1"/>
  <c r="H1474" i="1"/>
  <c r="G1477" i="1"/>
  <c r="I1477" i="1" s="1"/>
  <c r="J1477" i="1"/>
  <c r="H1479" i="1"/>
  <c r="H1487" i="1"/>
  <c r="G1487" i="1"/>
  <c r="H1503" i="1"/>
  <c r="G1503" i="1"/>
  <c r="H1527" i="1"/>
  <c r="G1527" i="1"/>
  <c r="H1531" i="1"/>
  <c r="G1531" i="1"/>
  <c r="H1447" i="1"/>
  <c r="I1447" i="1" s="1"/>
  <c r="G1449" i="1"/>
  <c r="I1449" i="1" s="1"/>
  <c r="J1449" i="1"/>
  <c r="H1451" i="1"/>
  <c r="I1451" i="1" s="1"/>
  <c r="G1453" i="1"/>
  <c r="H1455" i="1"/>
  <c r="I1455" i="1" s="1"/>
  <c r="G1457" i="1"/>
  <c r="I1457" i="1" s="1"/>
  <c r="J1457" i="1"/>
  <c r="H1459" i="1"/>
  <c r="I1459" i="1" s="1"/>
  <c r="G1461" i="1"/>
  <c r="I1465" i="1"/>
  <c r="H1499" i="1"/>
  <c r="G1499" i="1"/>
  <c r="H1515" i="1"/>
  <c r="G1515" i="1"/>
  <c r="H1523" i="1"/>
  <c r="G1523"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1490" i="1"/>
  <c r="H1494" i="1"/>
  <c r="H1498" i="1"/>
  <c r="H1502" i="1"/>
  <c r="H1506" i="1"/>
  <c r="H1510" i="1"/>
  <c r="H1514" i="1"/>
  <c r="H1522" i="1"/>
  <c r="H1526" i="1"/>
  <c r="H1533" i="1"/>
  <c r="F83" i="4"/>
  <c r="D82" i="4"/>
  <c r="H21" i="9"/>
  <c r="D163" i="4"/>
  <c r="F369" i="4"/>
  <c r="D421" i="4"/>
  <c r="E484" i="4"/>
  <c r="D478" i="1" s="1"/>
  <c r="D567" i="4"/>
  <c r="G310" i="9"/>
  <c r="E310" i="9" s="1"/>
  <c r="B310" i="9" s="1"/>
  <c r="F190" i="5"/>
  <c r="H27" i="3"/>
  <c r="F114" i="6"/>
  <c r="F225" i="4"/>
  <c r="D224" i="4"/>
  <c r="D299" i="4"/>
  <c r="F304" i="4"/>
  <c r="F312" i="4"/>
  <c r="D311" i="4"/>
  <c r="D643" i="4"/>
  <c r="F416" i="4"/>
  <c r="F485" i="4"/>
  <c r="D484" i="4"/>
  <c r="H290" i="9"/>
  <c r="E87" i="5"/>
  <c r="D177" i="5"/>
  <c r="F180" i="5"/>
  <c r="E141" i="6"/>
  <c r="E6" i="4"/>
  <c r="F51" i="4"/>
  <c r="D50" i="4"/>
  <c r="F128" i="4"/>
  <c r="D351" i="4"/>
  <c r="F356" i="4"/>
  <c r="F364" i="4"/>
  <c r="D363" i="4"/>
  <c r="E421" i="4"/>
  <c r="D515" i="4"/>
  <c r="D580" i="4"/>
  <c r="F585" i="4"/>
  <c r="F599" i="4"/>
  <c r="D593" i="4"/>
  <c r="D12" i="5"/>
  <c r="F45" i="5"/>
  <c r="F119" i="5"/>
  <c r="D118" i="5"/>
  <c r="H308" i="9"/>
  <c r="E176" i="5"/>
  <c r="F246" i="5"/>
  <c r="D245" i="5"/>
  <c r="G316" i="9"/>
  <c r="E316" i="9" s="1"/>
  <c r="F107" i="4"/>
  <c r="D106" i="4"/>
  <c r="F124" i="4"/>
  <c r="F253" i="4"/>
  <c r="D252" i="4"/>
  <c r="E363" i="4"/>
  <c r="D358" i="1" s="1"/>
  <c r="D644" i="4"/>
  <c r="F473" i="4"/>
  <c r="D472" i="4"/>
  <c r="F535" i="4"/>
  <c r="D529" i="4"/>
  <c r="F239" i="5"/>
  <c r="E238" i="5"/>
  <c r="F238" i="5" s="1"/>
  <c r="H24" i="3"/>
  <c r="F5" i="6"/>
  <c r="E290" i="9"/>
  <c r="B290" i="9" s="1"/>
  <c r="F152" i="4"/>
  <c r="F268" i="4"/>
  <c r="F417" i="4"/>
  <c r="F466" i="4"/>
  <c r="B37" i="9"/>
  <c r="E47" i="9"/>
  <c r="B47" i="9" s="1"/>
  <c r="E55" i="9"/>
  <c r="B55" i="9" s="1"/>
  <c r="E63" i="9"/>
  <c r="B63" i="9" s="1"/>
  <c r="E71" i="9"/>
  <c r="B71" i="9" s="1"/>
  <c r="E79" i="9"/>
  <c r="B79" i="9" s="1"/>
  <c r="E87" i="9"/>
  <c r="B87" i="9" s="1"/>
  <c r="D215" i="4"/>
  <c r="D7" i="5"/>
  <c r="D69" i="5"/>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4" i="9"/>
  <c r="E164" i="9" s="1"/>
  <c r="B164" i="9" s="1"/>
  <c r="G162" i="9"/>
  <c r="E162" i="9" s="1"/>
  <c r="B162" i="9" s="1"/>
  <c r="G165" i="9"/>
  <c r="E165" i="9" s="1"/>
  <c r="B165" i="9" s="1"/>
  <c r="G163" i="9"/>
  <c r="E163" i="9" s="1"/>
  <c r="B163" i="9" s="1"/>
  <c r="G161" i="9"/>
  <c r="E161" i="9" s="1"/>
  <c r="B161" i="9" s="1"/>
  <c r="I10" i="9"/>
  <c r="E23" i="9"/>
  <c r="B23" i="9" s="1"/>
  <c r="E29" i="9"/>
  <c r="B29" i="9" s="1"/>
  <c r="E43" i="9"/>
  <c r="B43" i="9" s="1"/>
  <c r="B53" i="9"/>
  <c r="B61" i="9"/>
  <c r="B69" i="9"/>
  <c r="B77" i="9"/>
  <c r="B85" i="9"/>
  <c r="B93" i="9"/>
  <c r="G21" i="9"/>
  <c r="D42" i="8"/>
  <c r="G313" i="9" s="1"/>
  <c r="E313" i="9" s="1"/>
  <c r="E39" i="9"/>
  <c r="B39" i="9" s="1"/>
  <c r="B45" i="9"/>
  <c r="E51" i="9"/>
  <c r="B51" i="9" s="1"/>
  <c r="E59" i="9"/>
  <c r="B59" i="9" s="1"/>
  <c r="E67" i="9"/>
  <c r="B67" i="9" s="1"/>
  <c r="E75" i="9"/>
  <c r="B75" i="9" s="1"/>
  <c r="E83" i="9"/>
  <c r="B83" i="9" s="1"/>
  <c r="E91" i="9"/>
  <c r="B91" i="9" s="1"/>
  <c r="B145" i="9"/>
  <c r="B149" i="9"/>
  <c r="B153" i="9"/>
  <c r="B157" i="9"/>
  <c r="B231" i="9"/>
  <c r="E144" i="9"/>
  <c r="B144" i="9" s="1"/>
  <c r="E148" i="9"/>
  <c r="B148"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6" i="9"/>
  <c r="B150" i="9"/>
  <c r="B154" i="9"/>
  <c r="B158" i="9"/>
  <c r="F242" i="9"/>
  <c r="B242" i="9" s="1"/>
  <c r="F277" i="9"/>
  <c r="B282" i="9"/>
  <c r="F214" i="9"/>
  <c r="B214" i="9" s="1"/>
  <c r="B287" i="9"/>
  <c r="B303" i="9"/>
  <c r="B217" i="9"/>
  <c r="B225" i="9"/>
  <c r="B233" i="9"/>
  <c r="B241" i="9"/>
  <c r="B249" i="9"/>
  <c r="B257" i="9"/>
  <c r="F262" i="9"/>
  <c r="B262" i="9" s="1"/>
  <c r="F270" i="9"/>
  <c r="B270" i="9" s="1"/>
  <c r="B295" i="9"/>
  <c r="H1436" i="1" l="1"/>
  <c r="G1436" i="1"/>
  <c r="H29" i="3"/>
  <c r="I27" i="3"/>
  <c r="D1408" i="1"/>
  <c r="E7" i="5"/>
  <c r="I20" i="3" s="1"/>
  <c r="G411" i="1"/>
  <c r="F213" i="9"/>
  <c r="B213" i="9" s="1"/>
  <c r="D259" i="1"/>
  <c r="F263" i="4"/>
  <c r="E151" i="4"/>
  <c r="I17" i="3" s="1"/>
  <c r="H165" i="1"/>
  <c r="G165" i="1"/>
  <c r="E21" i="9"/>
  <c r="B21" i="9" s="1"/>
  <c r="H148" i="1"/>
  <c r="G148" i="1"/>
  <c r="F133" i="4"/>
  <c r="D129" i="1"/>
  <c r="H124" i="1"/>
  <c r="G124" i="1"/>
  <c r="B313" i="9"/>
  <c r="H25" i="3"/>
  <c r="F35" i="6"/>
  <c r="C1329" i="1"/>
  <c r="F215" i="4"/>
  <c r="C211" i="1"/>
  <c r="D141" i="6"/>
  <c r="E350" i="4"/>
  <c r="F106" i="4"/>
  <c r="C102" i="1"/>
  <c r="F245" i="5"/>
  <c r="C1222" i="1"/>
  <c r="F118" i="5"/>
  <c r="C1096" i="1"/>
  <c r="F593" i="4"/>
  <c r="C587" i="1"/>
  <c r="F515" i="4"/>
  <c r="C509" i="1"/>
  <c r="D237" i="5"/>
  <c r="E68" i="5"/>
  <c r="D1065" i="1"/>
  <c r="F567" i="4"/>
  <c r="C561" i="1"/>
  <c r="F163" i="4"/>
  <c r="D151" i="4"/>
  <c r="C159" i="1"/>
  <c r="G1518" i="1"/>
  <c r="H1518" i="1"/>
  <c r="G311" i="9"/>
  <c r="E311" i="9" s="1"/>
  <c r="B311" i="9" s="1"/>
  <c r="F206" i="5"/>
  <c r="C1183" i="1"/>
  <c r="D528" i="4"/>
  <c r="F529" i="4"/>
  <c r="C523" i="1"/>
  <c r="F644" i="4"/>
  <c r="C638" i="1"/>
  <c r="F252" i="4"/>
  <c r="C248" i="1"/>
  <c r="E420" i="4"/>
  <c r="D415" i="1"/>
  <c r="F351" i="4"/>
  <c r="D350" i="4"/>
  <c r="C346" i="1"/>
  <c r="E412" i="4"/>
  <c r="I16" i="3"/>
  <c r="D2" i="1"/>
  <c r="I1474" i="1"/>
  <c r="I1464" i="1"/>
  <c r="K1451" i="9"/>
  <c r="G314" i="9"/>
  <c r="E314" i="9" s="1"/>
  <c r="B314" i="9" s="1"/>
  <c r="I34" i="3"/>
  <c r="C1517" i="1"/>
  <c r="D68" i="5"/>
  <c r="F69" i="5"/>
  <c r="C1047" i="1"/>
  <c r="G318" i="9"/>
  <c r="E318" i="9" s="1"/>
  <c r="H19" i="9"/>
  <c r="E19" i="9" s="1"/>
  <c r="B19" i="9" s="1"/>
  <c r="I22" i="3"/>
  <c r="D1153" i="1"/>
  <c r="F363" i="4"/>
  <c r="C358" i="1"/>
  <c r="F643" i="4"/>
  <c r="C637" i="1"/>
  <c r="F299" i="4"/>
  <c r="D298" i="4"/>
  <c r="C294" i="1"/>
  <c r="F421" i="4"/>
  <c r="D420" i="4"/>
  <c r="C415" i="1"/>
  <c r="F82" i="4"/>
  <c r="C78" i="1"/>
  <c r="F7" i="4"/>
  <c r="D6" i="4"/>
  <c r="C3" i="1"/>
  <c r="I1479" i="1"/>
  <c r="F129" i="6"/>
  <c r="C1423" i="1"/>
  <c r="D6" i="5"/>
  <c r="H20" i="3"/>
  <c r="C985" i="1"/>
  <c r="E237" i="5"/>
  <c r="D1215" i="1"/>
  <c r="F472" i="4"/>
  <c r="C466" i="1"/>
  <c r="B316" i="9"/>
  <c r="E315" i="9"/>
  <c r="I10" i="3" s="1"/>
  <c r="F12" i="5"/>
  <c r="C990" i="1"/>
  <c r="F580" i="4"/>
  <c r="C574" i="1"/>
  <c r="F50" i="4"/>
  <c r="C46" i="1"/>
  <c r="I28" i="3"/>
  <c r="D1435" i="1"/>
  <c r="G308" i="9"/>
  <c r="E308" i="9" s="1"/>
  <c r="B308" i="9" s="1"/>
  <c r="F177" i="5"/>
  <c r="D176" i="5"/>
  <c r="C1154" i="1"/>
  <c r="F484" i="4"/>
  <c r="C478" i="1"/>
  <c r="F311" i="4"/>
  <c r="C306" i="1"/>
  <c r="F224" i="4"/>
  <c r="C220" i="1"/>
  <c r="I1468" i="1"/>
  <c r="G1408" i="1" l="1"/>
  <c r="H1408" i="1"/>
  <c r="D985" i="1"/>
  <c r="G985" i="1" s="1"/>
  <c r="F7" i="5"/>
  <c r="G259" i="1"/>
  <c r="H259" i="1"/>
  <c r="E289" i="4"/>
  <c r="D285" i="1" s="1"/>
  <c r="D147" i="1"/>
  <c r="H129" i="1"/>
  <c r="G129" i="1"/>
  <c r="H415" i="1"/>
  <c r="G415" i="1"/>
  <c r="G3" i="1"/>
  <c r="H3" i="1"/>
  <c r="G294" i="1"/>
  <c r="H294" i="1"/>
  <c r="H1047" i="1"/>
  <c r="G1047" i="1"/>
  <c r="G1517" i="1"/>
  <c r="H1517" i="1"/>
  <c r="H11" i="3"/>
  <c r="D408" i="4"/>
  <c r="F350" i="4"/>
  <c r="C345" i="1"/>
  <c r="H248" i="1"/>
  <c r="G248" i="1"/>
  <c r="H523" i="1"/>
  <c r="G523" i="1"/>
  <c r="G159" i="1"/>
  <c r="H159" i="1"/>
  <c r="H509" i="1"/>
  <c r="G509" i="1"/>
  <c r="H1096" i="1"/>
  <c r="G1096" i="1"/>
  <c r="G102" i="1"/>
  <c r="H102" i="1"/>
  <c r="G211" i="1"/>
  <c r="H211" i="1"/>
  <c r="H1154" i="1"/>
  <c r="G1154" i="1"/>
  <c r="G574" i="1"/>
  <c r="H574" i="1"/>
  <c r="F6" i="4"/>
  <c r="H16" i="3"/>
  <c r="D412" i="4"/>
  <c r="C2" i="1"/>
  <c r="H17" i="3"/>
  <c r="D289" i="4"/>
  <c r="F151" i="4"/>
  <c r="C147" i="1"/>
  <c r="G1065" i="1"/>
  <c r="H1065" i="1"/>
  <c r="H306" i="1"/>
  <c r="G306" i="1"/>
  <c r="G1215" i="1"/>
  <c r="H1215" i="1"/>
  <c r="D407" i="4"/>
  <c r="F298" i="4"/>
  <c r="C293" i="1"/>
  <c r="G358" i="1"/>
  <c r="H358" i="1"/>
  <c r="H22" i="3"/>
  <c r="F176" i="5"/>
  <c r="D175" i="5"/>
  <c r="C1153" i="1"/>
  <c r="I23" i="3"/>
  <c r="D1214" i="1"/>
  <c r="G278" i="9"/>
  <c r="C984" i="1"/>
  <c r="F420" i="4"/>
  <c r="D635" i="4"/>
  <c r="C414" i="1"/>
  <c r="E175" i="5"/>
  <c r="D1152" i="1" s="1"/>
  <c r="H21" i="3"/>
  <c r="F68" i="5"/>
  <c r="C1046" i="1"/>
  <c r="H638" i="1"/>
  <c r="G638" i="1"/>
  <c r="D636" i="4"/>
  <c r="F528" i="4"/>
  <c r="C522" i="1"/>
  <c r="I21" i="3"/>
  <c r="D1046" i="1"/>
  <c r="E6" i="5"/>
  <c r="G587" i="1"/>
  <c r="H587" i="1"/>
  <c r="H1222" i="1"/>
  <c r="G1222" i="1"/>
  <c r="E408" i="4"/>
  <c r="D403" i="1" s="1"/>
  <c r="E407" i="4"/>
  <c r="D402" i="1" s="1"/>
  <c r="D345" i="1"/>
  <c r="H1329" i="1"/>
  <c r="G1329" i="1"/>
  <c r="H9" i="3"/>
  <c r="E639" i="4"/>
  <c r="D407" i="1"/>
  <c r="G220" i="1"/>
  <c r="H220" i="1"/>
  <c r="G478" i="1"/>
  <c r="H478" i="1"/>
  <c r="G46" i="1"/>
  <c r="H46" i="1"/>
  <c r="H990" i="1"/>
  <c r="G990" i="1"/>
  <c r="H466" i="1"/>
  <c r="G466" i="1"/>
  <c r="H985" i="1"/>
  <c r="H1423" i="1"/>
  <c r="G1423" i="1"/>
  <c r="G78" i="1"/>
  <c r="H78" i="1"/>
  <c r="G637" i="1"/>
  <c r="H637" i="1"/>
  <c r="E317" i="9"/>
  <c r="B318" i="9"/>
  <c r="G346" i="1"/>
  <c r="H346" i="1"/>
  <c r="E635" i="4"/>
  <c r="D629" i="1" s="1"/>
  <c r="D414" i="1"/>
  <c r="E636" i="4"/>
  <c r="D630" i="1" s="1"/>
  <c r="H1183" i="1"/>
  <c r="G1183" i="1"/>
  <c r="G561" i="1"/>
  <c r="H561" i="1"/>
  <c r="F237" i="5"/>
  <c r="H23" i="3"/>
  <c r="C1214" i="1"/>
  <c r="H28" i="3"/>
  <c r="F141" i="6"/>
  <c r="C1435" i="1"/>
  <c r="E312" i="9"/>
  <c r="G285" i="9" l="1"/>
  <c r="E285" i="9" s="1"/>
  <c r="B285" i="9" s="1"/>
  <c r="E413" i="4"/>
  <c r="E414" i="4" s="1"/>
  <c r="D409" i="1" s="1"/>
  <c r="E290" i="4"/>
  <c r="D286" i="1" s="1"/>
  <c r="E291" i="4"/>
  <c r="D287" i="1" s="1"/>
  <c r="I9" i="3"/>
  <c r="K3" i="9"/>
  <c r="F635" i="4"/>
  <c r="C629" i="1"/>
  <c r="H1214" i="1"/>
  <c r="G1214" i="1"/>
  <c r="F175" i="5"/>
  <c r="C1152" i="1"/>
  <c r="D413" i="4"/>
  <c r="D291" i="4"/>
  <c r="F289" i="4"/>
  <c r="C285" i="1"/>
  <c r="D290" i="4"/>
  <c r="F408" i="4"/>
  <c r="C403" i="1"/>
  <c r="G522" i="1"/>
  <c r="H522" i="1"/>
  <c r="G293" i="1"/>
  <c r="H293" i="1"/>
  <c r="N3" i="9"/>
  <c r="I11" i="3"/>
  <c r="F636" i="4"/>
  <c r="C630" i="1"/>
  <c r="H1435" i="1"/>
  <c r="G1435" i="1"/>
  <c r="D633" i="1"/>
  <c r="H278" i="9"/>
  <c r="E278" i="9" s="1"/>
  <c r="D984" i="1"/>
  <c r="G984" i="1" s="1"/>
  <c r="H1046" i="1"/>
  <c r="G1046" i="1"/>
  <c r="H414" i="1"/>
  <c r="G414" i="1"/>
  <c r="F6" i="5"/>
  <c r="H147" i="1"/>
  <c r="G147" i="1"/>
  <c r="H2" i="1"/>
  <c r="G2" i="1"/>
  <c r="G345" i="1"/>
  <c r="H345" i="1"/>
  <c r="H1153" i="1"/>
  <c r="G1153" i="1"/>
  <c r="F407" i="4"/>
  <c r="C402" i="1"/>
  <c r="D639" i="4"/>
  <c r="D414" i="4"/>
  <c r="F412" i="4"/>
  <c r="C407" i="1"/>
  <c r="D408" i="1" l="1"/>
  <c r="E415" i="4"/>
  <c r="D410" i="1" s="1"/>
  <c r="E640" i="4"/>
  <c r="E642" i="4" s="1"/>
  <c r="E277" i="9"/>
  <c r="B278" i="9"/>
  <c r="H407" i="1"/>
  <c r="G407" i="1"/>
  <c r="G402" i="1"/>
  <c r="H402" i="1"/>
  <c r="H984" i="1"/>
  <c r="G403" i="1"/>
  <c r="H403" i="1"/>
  <c r="G629" i="1"/>
  <c r="H629" i="1"/>
  <c r="G630" i="1"/>
  <c r="H630" i="1"/>
  <c r="H8" i="3"/>
  <c r="F291" i="4"/>
  <c r="C287" i="1"/>
  <c r="F414" i="4"/>
  <c r="C409" i="1"/>
  <c r="F290" i="4"/>
  <c r="C286" i="1"/>
  <c r="D640" i="4"/>
  <c r="D415" i="4"/>
  <c r="F413" i="4"/>
  <c r="C408" i="1"/>
  <c r="D641" i="4"/>
  <c r="F639" i="4"/>
  <c r="C633" i="1"/>
  <c r="H285" i="1"/>
  <c r="G285" i="1"/>
  <c r="H1152" i="1"/>
  <c r="G1152" i="1"/>
  <c r="E641" i="4" l="1"/>
  <c r="E646" i="4" s="1"/>
  <c r="D634" i="1"/>
  <c r="M3" i="9"/>
  <c r="I8" i="3"/>
  <c r="G409" i="1"/>
  <c r="H409" i="1"/>
  <c r="G633" i="1"/>
  <c r="H633" i="1"/>
  <c r="G286" i="1"/>
  <c r="H286" i="1"/>
  <c r="D636" i="1"/>
  <c r="F415" i="4"/>
  <c r="C410" i="1"/>
  <c r="H287" i="1"/>
  <c r="G287" i="1"/>
  <c r="G408" i="1"/>
  <c r="H408" i="1"/>
  <c r="C635" i="1"/>
  <c r="D642" i="4"/>
  <c r="F640" i="4"/>
  <c r="C634" i="1"/>
  <c r="D635" i="1" l="1"/>
  <c r="H635" i="1" s="1"/>
  <c r="E645" i="4"/>
  <c r="I18" i="3" s="1"/>
  <c r="F641" i="4"/>
  <c r="D646" i="4"/>
  <c r="F642" i="4"/>
  <c r="C636" i="1"/>
  <c r="G410" i="1"/>
  <c r="H410" i="1"/>
  <c r="G634" i="1"/>
  <c r="H634" i="1"/>
  <c r="D645" i="4"/>
  <c r="I19" i="3"/>
  <c r="D640" i="1"/>
  <c r="G635" i="1" l="1"/>
  <c r="G276" i="9"/>
  <c r="E276" i="9" s="1"/>
  <c r="B276" i="9" s="1"/>
  <c r="D639" i="1"/>
  <c r="H7" i="3" s="1"/>
  <c r="G636" i="1"/>
  <c r="H636" i="1"/>
  <c r="H18" i="3"/>
  <c r="F645" i="4"/>
  <c r="C639" i="1"/>
  <c r="H19" i="3"/>
  <c r="F646" i="4"/>
  <c r="C640" i="1"/>
  <c r="J3" i="9" l="1"/>
  <c r="G639" i="1"/>
  <c r="H639" i="1"/>
  <c r="G640" i="1"/>
  <c r="H640" i="1"/>
  <c r="G274" i="9" l="1"/>
  <c r="M272" i="9"/>
  <c r="L272" i="9"/>
  <c r="H274" i="9"/>
  <c r="H18" i="9"/>
  <c r="G16" i="9"/>
  <c r="K6" i="9"/>
  <c r="G18" i="9"/>
  <c r="M15" i="9"/>
  <c r="I12" i="9"/>
  <c r="I17" i="9"/>
  <c r="J11" i="9"/>
  <c r="I8" i="9"/>
  <c r="K10" i="9"/>
  <c r="J7" i="9"/>
  <c r="H17" i="9"/>
  <c r="K7" i="9"/>
  <c r="J12" i="9"/>
  <c r="I13" i="9"/>
  <c r="J8" i="9"/>
  <c r="G15" i="9"/>
  <c r="J5" i="9"/>
  <c r="L16" i="9"/>
  <c r="K9" i="9"/>
  <c r="L15" i="9"/>
  <c r="F15" i="9" s="1"/>
  <c r="I9" i="9"/>
  <c r="H16" i="9"/>
  <c r="I6" i="9"/>
  <c r="K12" i="9"/>
  <c r="G17" i="9"/>
  <c r="K5" i="9"/>
  <c r="J10" i="9"/>
  <c r="M16" i="9"/>
  <c r="I5" i="9"/>
  <c r="K11" i="9"/>
  <c r="J17" i="9"/>
  <c r="K8" i="9"/>
  <c r="J13" i="9"/>
  <c r="J6" i="9"/>
  <c r="I11" i="9"/>
  <c r="J9" i="9"/>
  <c r="H15" i="9"/>
  <c r="I7" i="9"/>
  <c r="K13" i="9"/>
  <c r="E7" i="9" l="1"/>
  <c r="B7" i="9" s="1"/>
  <c r="F16" i="9"/>
  <c r="F14" i="9" s="1"/>
  <c r="F272" i="9"/>
  <c r="B272" i="9" s="1"/>
  <c r="E18" i="9"/>
  <c r="B18" i="9" s="1"/>
  <c r="E9" i="9"/>
  <c r="B9" i="9" s="1"/>
  <c r="E17" i="9"/>
  <c r="B17" i="9" s="1"/>
  <c r="E5" i="9"/>
  <c r="E11" i="9"/>
  <c r="B11" i="9" s="1"/>
  <c r="E10" i="9"/>
  <c r="B10" i="9" s="1"/>
  <c r="E6" i="9"/>
  <c r="B6" i="9" s="1"/>
  <c r="E13" i="9"/>
  <c r="B13" i="9" s="1"/>
  <c r="E12" i="9"/>
  <c r="B12" i="9" s="1"/>
  <c r="E16" i="9"/>
  <c r="E15" i="9"/>
  <c r="E8" i="9"/>
  <c r="B8" i="9" s="1"/>
  <c r="E274" i="9"/>
  <c r="B16" i="9" l="1"/>
  <c r="F20" i="9"/>
  <c r="F3" i="9" s="1"/>
  <c r="B15" i="9"/>
  <c r="E14"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<sst xmlns="http://schemas.openxmlformats.org/spreadsheetml/2006/main" count="4374" uniqueCount="3426">
  <si>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</si>
  <si>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</si>
  <si>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</si>
  <si>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</si>
  <si>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</si>
  <si>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</si>
  <si>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</si>
  <si>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</si>
  <si>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</si>
  <si>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</si>
  <si>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</si>
  <si>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</si>
  <si>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</si>
  <si>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</si>
  <si>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</si>
  <si>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</si>
  <si>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</si>
  <si>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</si>
  <si>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</si>
  <si>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</si>
  <si>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</si>
  <si>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</si>
  <si>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</si>
  <si>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</si>
  <si>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</si>
  <si>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</si>
  <si>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</si>
  <si>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</si>
  <si>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</si>
  <si>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</si>
  <si>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</si>
  <si>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 Franje Tuđmana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</si>
  <si>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</si>
  <si>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</si>
  <si>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</si>
  <si>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</si>
  <si>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</si>
  <si>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</si>
  <si>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</si>
  <si>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</si>
  <si>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</si>
  <si>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</si>
  <si>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</si>
  <si>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</si>
  <si>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</si>
  <si>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</si>
  <si>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</si>
  <si>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</si>
  <si>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</si>
  <si>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21262 - Osnovna škola dr. Franje Tuđmana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</si>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</sst>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1132113.97</v>
      </c>
      <c r="D2" s="6">
        <f>'PR-RAS'!E6</f>
        <v>1355532.28</v>
      </c>
      <c r="E2" s="6">
        <v>0</v>
      </c>
      <c r="F2" s="6">
        <v>0</v>
      </c>
      <c r="G2" s="7">
        <f t="shared" ref="G2:G264" si="0">(B2/1000)*(C2*1+D2*2)</f>
        <v>3843.1785300000001</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977497.06</v>
      </c>
      <c r="D46" s="1">
        <f>'PR-RAS'!E50</f>
        <v>1157620.74</v>
      </c>
      <c r="E46" s="1">
        <v>0</v>
      </c>
      <c r="F46" s="1">
        <v>0</v>
      </c>
      <c r="G46" s="2">
        <f t="shared" si="0"/>
        <v>148173.23429999998</v>
      </c>
      <c r="H46" s="2">
        <f t="shared" si="1"/>
        <v>0.32000000006519258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921788.12</v>
      </c>
      <c r="D64" s="1">
        <f>'PR-RAS'!E68</f>
        <v>1100699.81</v>
      </c>
      <c r="E64" s="1">
        <v>0</v>
      </c>
      <c r="F64" s="1">
        <v>0</v>
      </c>
      <c r="G64" s="2">
        <f t="shared" si="0"/>
        <v>196760.82762000003</v>
      </c>
      <c r="H64" s="2">
        <f t="shared" si="1"/>
        <v>0.30999999993946403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910585.68</v>
      </c>
      <c r="D65" s="1">
        <f>'PR-RAS'!E69</f>
        <v>1090486.78</v>
      </c>
      <c r="E65" s="1">
        <v>0</v>
      </c>
      <c r="F65" s="1">
        <v>0</v>
      </c>
      <c r="G65" s="2">
        <f t="shared" si="0"/>
        <v>197859.79136000003</v>
      </c>
      <c r="H65" s="2">
        <f t="shared" si="1"/>
        <v>0.53999999992083758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11202.44</v>
      </c>
      <c r="D66" s="1">
        <f>'PR-RAS'!E70</f>
        <v>10213.030000000001</v>
      </c>
      <c r="E66" s="1">
        <v>0</v>
      </c>
      <c r="F66" s="1">
        <v>0</v>
      </c>
      <c r="G66" s="2">
        <f t="shared" si="0"/>
        <v>2055.8525</v>
      </c>
      <c r="H66" s="2">
        <f t="shared" si="1"/>
        <v>0.47000000000116415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55708.94</v>
      </c>
      <c r="D73" s="1">
        <f>'PR-RAS'!E77</f>
        <v>56920.93</v>
      </c>
      <c r="E73" s="1">
        <v>0</v>
      </c>
      <c r="F73" s="1">
        <v>0</v>
      </c>
      <c r="G73" s="2">
        <f t="shared" si="0"/>
        <v>12207.657599999999</v>
      </c>
      <c r="H73" s="2">
        <f t="shared" si="1"/>
        <v>0.12999999999738066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55708.94</v>
      </c>
      <c r="D76" s="1">
        <f>'PR-RAS'!E80</f>
        <v>55843.85</v>
      </c>
      <c r="E76" s="1">
        <v>0</v>
      </c>
      <c r="F76" s="1">
        <v>0</v>
      </c>
      <c r="G76" s="2">
        <f t="shared" si="0"/>
        <v>12554.748000000001</v>
      </c>
      <c r="H76" s="2">
        <f t="shared" si="1"/>
        <v>0.20999999999912689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1077.08</v>
      </c>
      <c r="E77" s="1">
        <v>0</v>
      </c>
      <c r="F77" s="1">
        <v>0</v>
      </c>
      <c r="G77" s="2">
        <f t="shared" si="0"/>
        <v>163.71615999999997</v>
      </c>
      <c r="H77" s="2">
        <f t="shared" si="1"/>
        <v>7.999999999992724E-2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26.59</v>
      </c>
      <c r="D78" s="1">
        <f>'PR-RAS'!E82</f>
        <v>20.399999999999999</v>
      </c>
      <c r="E78" s="1">
        <v>0</v>
      </c>
      <c r="F78" s="1">
        <v>0</v>
      </c>
      <c r="G78" s="2">
        <f t="shared" si="0"/>
        <v>5.1890299999999998</v>
      </c>
      <c r="H78" s="2">
        <f t="shared" si="1"/>
        <v>0.80999999999999872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26.59</v>
      </c>
      <c r="D79" s="1">
        <f>'PR-RAS'!E83</f>
        <v>20.399999999999999</v>
      </c>
      <c r="E79" s="1">
        <v>0</v>
      </c>
      <c r="F79" s="1">
        <v>0</v>
      </c>
      <c r="G79" s="2">
        <f t="shared" si="0"/>
        <v>5.2564200000000003</v>
      </c>
      <c r="H79" s="2">
        <f t="shared" si="1"/>
        <v>0.80999999999999872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26.59</v>
      </c>
      <c r="D86" s="1">
        <f>'PR-RAS'!E90</f>
        <v>20.399999999999999</v>
      </c>
      <c r="E86" s="1">
        <v>0</v>
      </c>
      <c r="F86" s="1">
        <v>0</v>
      </c>
      <c r="G86" s="2">
        <f t="shared" si="0"/>
        <v>5.7281500000000003</v>
      </c>
      <c r="H86" s="2">
        <f t="shared" si="1"/>
        <v>0.80999999999999872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852.98</v>
      </c>
      <c r="D102" s="1">
        <f>'PR-RAS'!E106</f>
        <v>0</v>
      </c>
      <c r="E102" s="1">
        <v>0</v>
      </c>
      <c r="F102" s="1">
        <v>0</v>
      </c>
      <c r="G102" s="2">
        <f t="shared" si="0"/>
        <v>86.150980000000004</v>
      </c>
      <c r="H102" s="2">
        <f t="shared" si="1"/>
        <v>1.999999999998181E-2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852.98</v>
      </c>
      <c r="D108" s="1">
        <f>'PR-RAS'!E112</f>
        <v>0</v>
      </c>
      <c r="E108" s="1">
        <v>0</v>
      </c>
      <c r="F108" s="1">
        <v>0</v>
      </c>
      <c r="G108" s="2">
        <f t="shared" si="0"/>
        <v>91.268860000000004</v>
      </c>
      <c r="H108" s="2">
        <f t="shared" si="1"/>
        <v>1.999999999998181E-2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852.98</v>
      </c>
      <c r="D113" s="1">
        <f>'PR-RAS'!E117</f>
        <v>0</v>
      </c>
      <c r="E113" s="1">
        <v>0</v>
      </c>
      <c r="F113" s="1">
        <v>0</v>
      </c>
      <c r="G113" s="2">
        <f t="shared" si="0"/>
        <v>95.533760000000001</v>
      </c>
      <c r="H113" s="2">
        <f t="shared" si="1"/>
        <v>1.999999999998181E-2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2644.29</v>
      </c>
      <c r="D120" s="1">
        <f>'PR-RAS'!E124</f>
        <v>4173.32</v>
      </c>
      <c r="E120" s="1">
        <v>0</v>
      </c>
      <c r="F120" s="1">
        <v>0</v>
      </c>
      <c r="G120" s="2">
        <f t="shared" si="0"/>
        <v>1307.92067</v>
      </c>
      <c r="H120" s="2">
        <f t="shared" si="1"/>
        <v>0.60999999999967258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2192.96</v>
      </c>
      <c r="D121" s="1">
        <f>'PR-RAS'!E125</f>
        <v>2113.3200000000002</v>
      </c>
      <c r="E121" s="1">
        <v>0</v>
      </c>
      <c r="F121" s="1">
        <v>0</v>
      </c>
      <c r="G121" s="2">
        <f t="shared" si="0"/>
        <v>770.35199999999998</v>
      </c>
      <c r="H121" s="2">
        <f t="shared" si="1"/>
        <v>0.36000000000012733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2192.96</v>
      </c>
      <c r="D123" s="1">
        <f>'PR-RAS'!E127</f>
        <v>2113.3200000000002</v>
      </c>
      <c r="E123" s="1">
        <v>0</v>
      </c>
      <c r="F123" s="1">
        <v>0</v>
      </c>
      <c r="G123" s="2">
        <f t="shared" si="0"/>
        <v>783.19119999999998</v>
      </c>
      <c r="H123" s="2">
        <f t="shared" si="1"/>
        <v>0.36000000000012733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451.33</v>
      </c>
      <c r="D124" s="1">
        <f>'PR-RAS'!E128</f>
        <v>2060</v>
      </c>
      <c r="E124" s="1">
        <v>0</v>
      </c>
      <c r="F124" s="1">
        <v>0</v>
      </c>
      <c r="G124" s="2">
        <f t="shared" si="0"/>
        <v>562.27359000000001</v>
      </c>
      <c r="H124" s="2">
        <f t="shared" si="1"/>
        <v>0.32999999999998408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451.33</v>
      </c>
      <c r="D125" s="1">
        <f>'PR-RAS'!E129</f>
        <v>2060</v>
      </c>
      <c r="E125" s="1">
        <v>0</v>
      </c>
      <c r="F125" s="1">
        <v>0</v>
      </c>
      <c r="G125" s="2">
        <f t="shared" si="0"/>
        <v>566.84492</v>
      </c>
      <c r="H125" s="2">
        <f t="shared" si="1"/>
        <v>0.32999999999998408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151093.04999999999</v>
      </c>
      <c r="D129" s="1">
        <f>'PR-RAS'!E133</f>
        <v>193717.82</v>
      </c>
      <c r="E129" s="1">
        <v>0</v>
      </c>
      <c r="F129" s="1">
        <v>0</v>
      </c>
      <c r="G129" s="2">
        <f t="shared" si="0"/>
        <v>68931.672319999998</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151093.04999999999</v>
      </c>
      <c r="D130" s="1">
        <f>'PR-RAS'!E134</f>
        <v>193717.82</v>
      </c>
      <c r="E130" s="1">
        <v>0</v>
      </c>
      <c r="F130" s="1">
        <v>0</v>
      </c>
      <c r="G130" s="2">
        <f t="shared" si="0"/>
        <v>69470.20100999999</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151093.04999999999</v>
      </c>
      <c r="D131" s="1">
        <f>'PR-RAS'!E135</f>
        <v>193717.82</v>
      </c>
      <c r="E131" s="1">
        <v>0</v>
      </c>
      <c r="F131" s="1">
        <v>0</v>
      </c>
      <c r="G131" s="2">
        <f t="shared" si="0"/>
        <v>70008.729699999996</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1104910.3</v>
      </c>
      <c r="D147" s="1">
        <f>'PR-RAS'!E151</f>
        <v>1343859.96</v>
      </c>
      <c r="E147" s="1">
        <v>0</v>
      </c>
      <c r="F147" s="1">
        <v>0</v>
      </c>
      <c r="G147" s="2">
        <f t="shared" si="0"/>
        <v>553724.01211999997</v>
      </c>
      <c r="H147" s="2">
        <f t="shared" si="1"/>
        <v>0.34000000008381903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834082.25</v>
      </c>
      <c r="D148" s="1">
        <f>'PR-RAS'!E152</f>
        <v>1038137.5299999999</v>
      </c>
      <c r="E148" s="1">
        <v>0</v>
      </c>
      <c r="F148" s="1">
        <v>0</v>
      </c>
      <c r="G148" s="2">
        <f t="shared" si="0"/>
        <v>427822.52456999989</v>
      </c>
      <c r="H148" s="2">
        <f t="shared" si="1"/>
        <v>0.72000000008847564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684670.78</v>
      </c>
      <c r="D149" s="1">
        <f>'PR-RAS'!E153</f>
        <v>859642.74</v>
      </c>
      <c r="E149" s="1">
        <v>0</v>
      </c>
      <c r="F149" s="1">
        <v>0</v>
      </c>
      <c r="G149" s="2">
        <f t="shared" si="0"/>
        <v>355785.52647999994</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673557.9</v>
      </c>
      <c r="D150" s="1">
        <f>'PR-RAS'!E154</f>
        <v>849201.92</v>
      </c>
      <c r="E150" s="1">
        <v>0</v>
      </c>
      <c r="F150" s="1">
        <v>0</v>
      </c>
      <c r="G150" s="2">
        <f t="shared" si="0"/>
        <v>353422.29926</v>
      </c>
      <c r="H150" s="2">
        <f t="shared" si="1"/>
        <v>0.17999999993480742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9875.16</v>
      </c>
      <c r="D152" s="1">
        <f>'PR-RAS'!E156</f>
        <v>9186.69</v>
      </c>
      <c r="E152" s="1">
        <v>0</v>
      </c>
      <c r="F152" s="1">
        <v>0</v>
      </c>
      <c r="G152" s="2">
        <f t="shared" si="0"/>
        <v>4265.5295400000005</v>
      </c>
      <c r="H152" s="2">
        <f t="shared" si="1"/>
        <v>0.46999999999934516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1237.72</v>
      </c>
      <c r="D153" s="1">
        <f>'PR-RAS'!E157</f>
        <v>1254.1300000000001</v>
      </c>
      <c r="E153" s="1">
        <v>0</v>
      </c>
      <c r="F153" s="1">
        <v>0</v>
      </c>
      <c r="G153" s="2">
        <f t="shared" si="0"/>
        <v>569.38896000000011</v>
      </c>
      <c r="H153" s="2">
        <f t="shared" si="1"/>
        <v>0.41000000000008185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37979.519999999997</v>
      </c>
      <c r="D154" s="1">
        <f>'PR-RAS'!E158</f>
        <v>40087.83</v>
      </c>
      <c r="E154" s="1">
        <v>0</v>
      </c>
      <c r="F154" s="1">
        <v>0</v>
      </c>
      <c r="G154" s="2">
        <f t="shared" si="0"/>
        <v>18077.742539999999</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111431.95</v>
      </c>
      <c r="D155" s="1">
        <f>'PR-RAS'!E159</f>
        <v>138406.96</v>
      </c>
      <c r="E155" s="1">
        <v>0</v>
      </c>
      <c r="F155" s="1">
        <v>0</v>
      </c>
      <c r="G155" s="2">
        <f t="shared" si="0"/>
        <v>59789.863980000002</v>
      </c>
      <c r="H155" s="2">
        <f t="shared" si="1"/>
        <v>9.0000000011059456E-2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111420.16</v>
      </c>
      <c r="D157" s="1">
        <f>'PR-RAS'!E161</f>
        <v>138406.96</v>
      </c>
      <c r="E157" s="1">
        <v>0</v>
      </c>
      <c r="F157" s="1">
        <v>0</v>
      </c>
      <c r="G157" s="2">
        <f t="shared" si="0"/>
        <v>60564.516479999991</v>
      </c>
      <c r="H157" s="2">
        <f t="shared" si="1"/>
        <v>0.20000000001164153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11.79</v>
      </c>
      <c r="D158" s="1">
        <f>'PR-RAS'!E162</f>
        <v>0</v>
      </c>
      <c r="E158" s="1">
        <v>0</v>
      </c>
      <c r="F158" s="1">
        <v>0</v>
      </c>
      <c r="G158" s="2">
        <f t="shared" si="0"/>
        <v>1.85103</v>
      </c>
      <c r="H158" s="2">
        <f t="shared" si="1"/>
        <v>0.21000000000000085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184238.26</v>
      </c>
      <c r="D159" s="1">
        <f>'PR-RAS'!E163</f>
        <v>182223.84999999998</v>
      </c>
      <c r="E159" s="1">
        <v>0</v>
      </c>
      <c r="F159" s="1">
        <v>0</v>
      </c>
      <c r="G159" s="2">
        <f t="shared" si="0"/>
        <v>86692.381679999991</v>
      </c>
      <c r="H159" s="2">
        <f t="shared" si="1"/>
        <v>0.41000000003259629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51265.31</v>
      </c>
      <c r="D160" s="1">
        <f>'PR-RAS'!E164</f>
        <v>51380.770000000004</v>
      </c>
      <c r="E160" s="1">
        <v>0</v>
      </c>
      <c r="F160" s="1">
        <v>0</v>
      </c>
      <c r="G160" s="2">
        <f t="shared" si="0"/>
        <v>24490.26915</v>
      </c>
      <c r="H160" s="2">
        <f t="shared" si="1"/>
        <v>0.53999999999359716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4385.63</v>
      </c>
      <c r="D161" s="1">
        <f>'PR-RAS'!E165</f>
        <v>4315.41</v>
      </c>
      <c r="E161" s="1">
        <v>0</v>
      </c>
      <c r="F161" s="1">
        <v>0</v>
      </c>
      <c r="G161" s="2">
        <f t="shared" si="0"/>
        <v>2082.6320000000001</v>
      </c>
      <c r="H161" s="2">
        <f t="shared" si="1"/>
        <v>0.77999999999974534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46358.01</v>
      </c>
      <c r="D162" s="1">
        <f>'PR-RAS'!E166</f>
        <v>46540.160000000003</v>
      </c>
      <c r="E162" s="1">
        <v>0</v>
      </c>
      <c r="F162" s="1">
        <v>0</v>
      </c>
      <c r="G162" s="2">
        <f t="shared" si="0"/>
        <v>22449.571130000004</v>
      </c>
      <c r="H162" s="2">
        <f t="shared" si="1"/>
        <v>0.17000000000552973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521.66999999999996</v>
      </c>
      <c r="D163" s="1">
        <f>'PR-RAS'!E167</f>
        <v>525.20000000000005</v>
      </c>
      <c r="E163" s="1">
        <v>0</v>
      </c>
      <c r="F163" s="1">
        <v>0</v>
      </c>
      <c r="G163" s="2">
        <f t="shared" si="0"/>
        <v>254.67534000000003</v>
      </c>
      <c r="H163" s="2">
        <f t="shared" si="1"/>
        <v>0.5300000000000864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99551.77</v>
      </c>
      <c r="D165" s="1">
        <f>'PR-RAS'!E169</f>
        <v>96253.420000000013</v>
      </c>
      <c r="E165" s="1">
        <v>0</v>
      </c>
      <c r="F165" s="1">
        <v>0</v>
      </c>
      <c r="G165" s="2">
        <f t="shared" si="0"/>
        <v>47897.612040000007</v>
      </c>
      <c r="H165" s="2">
        <f t="shared" si="1"/>
        <v>0.65000000000873115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23176.23</v>
      </c>
      <c r="D166" s="1">
        <f>'PR-RAS'!E170</f>
        <v>22911.47</v>
      </c>
      <c r="E166" s="1">
        <v>0</v>
      </c>
      <c r="F166" s="1">
        <v>0</v>
      </c>
      <c r="G166" s="2">
        <f t="shared" si="0"/>
        <v>11384.86305</v>
      </c>
      <c r="H166" s="2">
        <f t="shared" si="1"/>
        <v>0.7000000000007276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52353.9</v>
      </c>
      <c r="D167" s="1">
        <f>'PR-RAS'!E171</f>
        <v>49526.98</v>
      </c>
      <c r="E167" s="1">
        <v>0</v>
      </c>
      <c r="F167" s="1">
        <v>0</v>
      </c>
      <c r="G167" s="2">
        <f t="shared" si="0"/>
        <v>25133.704760000004</v>
      </c>
      <c r="H167" s="2">
        <f t="shared" si="1"/>
        <v>0.11999999999534339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21341.33</v>
      </c>
      <c r="D168" s="1">
        <f>'PR-RAS'!E172</f>
        <v>19817.61</v>
      </c>
      <c r="E168" s="1">
        <v>0</v>
      </c>
      <c r="F168" s="1">
        <v>0</v>
      </c>
      <c r="G168" s="2">
        <f t="shared" si="0"/>
        <v>10183.083850000001</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1968.18</v>
      </c>
      <c r="D169" s="1">
        <f>'PR-RAS'!E173</f>
        <v>2276.0500000000002</v>
      </c>
      <c r="E169" s="1">
        <v>0</v>
      </c>
      <c r="F169" s="1">
        <v>0</v>
      </c>
      <c r="G169" s="2">
        <f t="shared" si="0"/>
        <v>1095.4070400000003</v>
      </c>
      <c r="H169" s="2">
        <f t="shared" si="1"/>
        <v>0.23000000000024556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427.89</v>
      </c>
      <c r="D170" s="1">
        <f>'PR-RAS'!E174</f>
        <v>1434.89</v>
      </c>
      <c r="E170" s="1">
        <v>0</v>
      </c>
      <c r="F170" s="1">
        <v>0</v>
      </c>
      <c r="G170" s="2">
        <f t="shared" si="0"/>
        <v>557.30623000000003</v>
      </c>
      <c r="H170" s="2">
        <f t="shared" si="1"/>
        <v>0.2199999999999136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284.24</v>
      </c>
      <c r="D172" s="1">
        <f>'PR-RAS'!E176</f>
        <v>286.42</v>
      </c>
      <c r="E172" s="1">
        <v>0</v>
      </c>
      <c r="F172" s="1">
        <v>0</v>
      </c>
      <c r="G172" s="2">
        <f t="shared" si="0"/>
        <v>146.56068000000002</v>
      </c>
      <c r="H172" s="2">
        <f t="shared" si="1"/>
        <v>0.66000000000002501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24592.63</v>
      </c>
      <c r="D173" s="1">
        <f>'PR-RAS'!E177</f>
        <v>26040.550000000003</v>
      </c>
      <c r="E173" s="1">
        <v>0</v>
      </c>
      <c r="F173" s="1">
        <v>0</v>
      </c>
      <c r="G173" s="2">
        <f t="shared" si="0"/>
        <v>13187.881560000002</v>
      </c>
      <c r="H173" s="2">
        <f t="shared" si="1"/>
        <v>0.81999999999607098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2038.63</v>
      </c>
      <c r="D174" s="1">
        <f>'PR-RAS'!E178</f>
        <v>2138.5500000000002</v>
      </c>
      <c r="E174" s="1">
        <v>0</v>
      </c>
      <c r="F174" s="1">
        <v>0</v>
      </c>
      <c r="G174" s="2">
        <f t="shared" si="0"/>
        <v>1092.62129</v>
      </c>
      <c r="H174" s="2">
        <f t="shared" si="1"/>
        <v>0.81999999999970896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3024.38</v>
      </c>
      <c r="D175" s="1">
        <f>'PR-RAS'!E179</f>
        <v>2222.31</v>
      </c>
      <c r="E175" s="1">
        <v>0</v>
      </c>
      <c r="F175" s="1">
        <v>0</v>
      </c>
      <c r="G175" s="2">
        <f t="shared" si="0"/>
        <v>1299.606</v>
      </c>
      <c r="H175" s="2">
        <f t="shared" si="1"/>
        <v>0.69000000000005457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6861.92</v>
      </c>
      <c r="D177" s="1">
        <f>'PR-RAS'!E181</f>
        <v>8058.74</v>
      </c>
      <c r="E177" s="1">
        <v>0</v>
      </c>
      <c r="F177" s="1">
        <v>0</v>
      </c>
      <c r="G177" s="2">
        <f t="shared" si="0"/>
        <v>4044.3744000000002</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3435.38</v>
      </c>
      <c r="D179" s="1">
        <f>'PR-RAS'!E183</f>
        <v>3011.99</v>
      </c>
      <c r="E179" s="1">
        <v>0</v>
      </c>
      <c r="F179" s="1">
        <v>0</v>
      </c>
      <c r="G179" s="2">
        <f t="shared" si="0"/>
        <v>1683.7660800000001</v>
      </c>
      <c r="H179" s="2">
        <f t="shared" si="1"/>
        <v>0.39000000000032742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814.22</v>
      </c>
      <c r="D180" s="1">
        <f>'PR-RAS'!E184</f>
        <v>1656.54</v>
      </c>
      <c r="E180" s="1">
        <v>0</v>
      </c>
      <c r="F180" s="1">
        <v>0</v>
      </c>
      <c r="G180" s="2">
        <f t="shared" si="0"/>
        <v>738.7867</v>
      </c>
      <c r="H180" s="2">
        <f t="shared" si="1"/>
        <v>0.68000000000006366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5588.1</v>
      </c>
      <c r="D181" s="1">
        <f>'PR-RAS'!E185</f>
        <v>8952.42</v>
      </c>
      <c r="E181" s="1">
        <v>0</v>
      </c>
      <c r="F181" s="1">
        <v>0</v>
      </c>
      <c r="G181" s="2">
        <f t="shared" si="0"/>
        <v>4228.7292000000007</v>
      </c>
      <c r="H181" s="2">
        <f t="shared" si="1"/>
        <v>0.52000000000043656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2830</v>
      </c>
      <c r="D182" s="1">
        <f>'PR-RAS'!E186</f>
        <v>0</v>
      </c>
      <c r="E182" s="1">
        <v>0</v>
      </c>
      <c r="F182" s="1">
        <v>0</v>
      </c>
      <c r="G182" s="2">
        <f t="shared" si="0"/>
        <v>512.23</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8828.5499999999993</v>
      </c>
      <c r="D184" s="1">
        <f>'PR-RAS'!E188</f>
        <v>8549.11</v>
      </c>
      <c r="E184" s="1">
        <v>0</v>
      </c>
      <c r="F184" s="1">
        <v>0</v>
      </c>
      <c r="G184" s="2">
        <f t="shared" si="0"/>
        <v>4744.5989099999997</v>
      </c>
      <c r="H184" s="2">
        <f t="shared" si="1"/>
        <v>0.56000000000130967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373.48</v>
      </c>
      <c r="D186" s="1">
        <f>'PR-RAS'!E190</f>
        <v>321.04000000000002</v>
      </c>
      <c r="E186" s="1">
        <v>0</v>
      </c>
      <c r="F186" s="1">
        <v>0</v>
      </c>
      <c r="G186" s="2">
        <f t="shared" si="0"/>
        <v>187.87860000000001</v>
      </c>
      <c r="H186" s="2">
        <f t="shared" si="1"/>
        <v>0.52000000000003865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48.8</v>
      </c>
      <c r="D187" s="1">
        <f>'PR-RAS'!E191</f>
        <v>263.20999999999998</v>
      </c>
      <c r="E187" s="1">
        <v>0</v>
      </c>
      <c r="F187" s="1">
        <v>0</v>
      </c>
      <c r="G187" s="2">
        <f t="shared" si="0"/>
        <v>106.99091999999999</v>
      </c>
      <c r="H187" s="2">
        <f t="shared" si="1"/>
        <v>0.40999999999998238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1214.98</v>
      </c>
      <c r="D188" s="1">
        <f>'PR-RAS'!E192</f>
        <v>981.67</v>
      </c>
      <c r="E188" s="1">
        <v>0</v>
      </c>
      <c r="F188" s="1">
        <v>0</v>
      </c>
      <c r="G188" s="2">
        <f t="shared" si="0"/>
        <v>594.34583999999995</v>
      </c>
      <c r="H188" s="2">
        <f t="shared" si="1"/>
        <v>0.35000000000002274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2768.86</v>
      </c>
      <c r="D189" s="1">
        <f>'PR-RAS'!E193</f>
        <v>3640</v>
      </c>
      <c r="E189" s="1">
        <v>0</v>
      </c>
      <c r="F189" s="1">
        <v>0</v>
      </c>
      <c r="G189" s="2">
        <f t="shared" si="0"/>
        <v>1889.18568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497.72</v>
      </c>
      <c r="D190" s="1">
        <f>'PR-RAS'!E194</f>
        <v>0</v>
      </c>
      <c r="E190" s="1">
        <v>0</v>
      </c>
      <c r="F190" s="1">
        <v>0</v>
      </c>
      <c r="G190" s="2">
        <f t="shared" si="0"/>
        <v>94.06908</v>
      </c>
      <c r="H190" s="2">
        <f t="shared" si="1"/>
        <v>0.27999999999997272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3924.71</v>
      </c>
      <c r="D191" s="1">
        <f>'PR-RAS'!E195</f>
        <v>3343.19</v>
      </c>
      <c r="E191" s="1">
        <v>0</v>
      </c>
      <c r="F191" s="1">
        <v>0</v>
      </c>
      <c r="G191" s="2">
        <f t="shared" si="0"/>
        <v>2016.1070999999999</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909.92000000000007</v>
      </c>
      <c r="D192" s="1">
        <f>'PR-RAS'!E196</f>
        <v>465.81</v>
      </c>
      <c r="E192" s="1">
        <v>0</v>
      </c>
      <c r="F192" s="1">
        <v>0</v>
      </c>
      <c r="G192" s="2">
        <f t="shared" si="0"/>
        <v>351.73414000000002</v>
      </c>
      <c r="H192" s="2">
        <f t="shared" si="1"/>
        <v>0.26999999999992497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909.92000000000007</v>
      </c>
      <c r="D206" s="1">
        <f>'PR-RAS'!E210</f>
        <v>465.81</v>
      </c>
      <c r="E206" s="1">
        <v>0</v>
      </c>
      <c r="F206" s="1">
        <v>0</v>
      </c>
      <c r="G206" s="2">
        <f t="shared" si="0"/>
        <v>377.51569999999998</v>
      </c>
      <c r="H206" s="2">
        <f t="shared" si="1"/>
        <v>0.26999999999992497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596.98</v>
      </c>
      <c r="D207" s="1">
        <f>'PR-RAS'!E211</f>
        <v>465.81</v>
      </c>
      <c r="E207" s="1">
        <v>0</v>
      </c>
      <c r="F207" s="1">
        <v>0</v>
      </c>
      <c r="G207" s="2">
        <f t="shared" si="0"/>
        <v>314.89159999999998</v>
      </c>
      <c r="H207" s="2">
        <f t="shared" si="1"/>
        <v>0.20999999999997954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312.94</v>
      </c>
      <c r="D209" s="1">
        <f>'PR-RAS'!E213</f>
        <v>0</v>
      </c>
      <c r="E209" s="1">
        <v>0</v>
      </c>
      <c r="F209" s="1">
        <v>0</v>
      </c>
      <c r="G209" s="2">
        <f t="shared" si="0"/>
        <v>65.091520000000003</v>
      </c>
      <c r="H209" s="2">
        <f t="shared" si="1"/>
        <v>6.0000000000002274E-2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85082.23</v>
      </c>
      <c r="D248" s="1">
        <f>'PR-RAS'!E252</f>
        <v>122470.27</v>
      </c>
      <c r="E248" s="1">
        <v>0</v>
      </c>
      <c r="F248" s="1">
        <v>0</v>
      </c>
      <c r="G248" s="2">
        <f t="shared" si="0"/>
        <v>81515.624190000002</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85082.23</v>
      </c>
      <c r="D255" s="1">
        <f>'PR-RAS'!E259</f>
        <v>122470.27</v>
      </c>
      <c r="E255" s="1">
        <v>0</v>
      </c>
      <c r="F255" s="1">
        <v>0</v>
      </c>
      <c r="G255" s="2">
        <f t="shared" si="0"/>
        <v>83825.783580000003</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577.23</v>
      </c>
      <c r="D256" s="1">
        <f>'PR-RAS'!E260</f>
        <v>741.46</v>
      </c>
      <c r="E256" s="1">
        <v>0</v>
      </c>
      <c r="F256" s="1">
        <v>0</v>
      </c>
      <c r="G256" s="2">
        <f t="shared" si="0"/>
        <v>525.33825000000002</v>
      </c>
      <c r="H256" s="2">
        <f t="shared" si="1"/>
        <v>0.69000000000005457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84505</v>
      </c>
      <c r="D257" s="1">
        <f>'PR-RAS'!E261</f>
        <v>121728.81</v>
      </c>
      <c r="E257" s="1">
        <v>0</v>
      </c>
      <c r="F257" s="1">
        <v>0</v>
      </c>
      <c r="G257" s="2">
        <f t="shared" si="0"/>
        <v>83958.430720000004</v>
      </c>
      <c r="H257" s="2">
        <f t="shared" si="1"/>
        <v>0.19000000000232831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597.64</v>
      </c>
      <c r="D259" s="1">
        <f>'PR-RAS'!E263</f>
        <v>562.5</v>
      </c>
      <c r="E259" s="1">
        <v>0</v>
      </c>
      <c r="F259" s="1">
        <v>0</v>
      </c>
      <c r="G259" s="2">
        <f t="shared" si="0"/>
        <v>444.44111999999996</v>
      </c>
      <c r="H259" s="2">
        <f t="shared" si="1"/>
        <v>0.86000000000001364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597.64</v>
      </c>
      <c r="D260" s="1">
        <f>'PR-RAS'!E264</f>
        <v>562.5</v>
      </c>
      <c r="E260" s="1">
        <v>0</v>
      </c>
      <c r="F260" s="1">
        <v>0</v>
      </c>
      <c r="G260" s="2">
        <f t="shared" si="0"/>
        <v>446.16375999999997</v>
      </c>
      <c r="H260" s="2">
        <f t="shared" si="1"/>
        <v>0.86000000000001364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597.64</v>
      </c>
      <c r="D262" s="1">
        <f>'PR-RAS'!E266</f>
        <v>562.5</v>
      </c>
      <c r="E262" s="1">
        <v>0</v>
      </c>
      <c r="F262" s="1">
        <v>0</v>
      </c>
      <c r="G262" s="2">
        <f t="shared" si="0"/>
        <v>449.60903999999999</v>
      </c>
      <c r="H262" s="2">
        <f t="shared" si="1"/>
        <v>0.86000000000001364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1104910.3</v>
      </c>
      <c r="D285" s="1">
        <f>'PR-RAS'!E289</f>
        <v>1343859.96</v>
      </c>
      <c r="E285" s="1">
        <v>0</v>
      </c>
      <c r="F285" s="1">
        <v>0</v>
      </c>
      <c r="G285" s="2">
        <f t="shared" si="8"/>
        <v>1077106.9824799998</v>
      </c>
      <c r="H285" s="2">
        <f t="shared" si="9"/>
        <v>0.34000000008381903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27203.669999999925</v>
      </c>
      <c r="D286" s="1">
        <f>'PR-RAS'!E290</f>
        <v>11672.320000000065</v>
      </c>
      <c r="E286" s="1">
        <v>0</v>
      </c>
      <c r="F286" s="1">
        <v>0</v>
      </c>
      <c r="G286" s="2">
        <f t="shared" si="8"/>
        <v>14406.268350000015</v>
      </c>
      <c r="H286" s="2">
        <f t="shared" si="9"/>
        <v>0.65000000013969839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17261.919999999998</v>
      </c>
      <c r="D288" s="1">
        <f>'PR-RAS'!E292</f>
        <v>12268.41</v>
      </c>
      <c r="E288" s="1">
        <v>0</v>
      </c>
      <c r="F288" s="1">
        <v>0</v>
      </c>
      <c r="G288" s="2">
        <f t="shared" si="8"/>
        <v>11996.238379999999</v>
      </c>
      <c r="H288" s="2">
        <f t="shared" si="9"/>
        <v>0.49000000000160071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696.08</v>
      </c>
      <c r="D290" s="1">
        <f>'PR-RAS'!E294</f>
        <v>642.99</v>
      </c>
      <c r="E290" s="1">
        <v>0</v>
      </c>
      <c r="F290" s="1">
        <v>0</v>
      </c>
      <c r="G290" s="2">
        <f t="shared" si="8"/>
        <v>572.81533999999999</v>
      </c>
      <c r="H290" s="2">
        <f t="shared" si="9"/>
        <v>9.0000000000031832E-2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642.5</v>
      </c>
      <c r="D291" s="1">
        <f>'PR-RAS'!E295</f>
        <v>589.41</v>
      </c>
      <c r="E291" s="1">
        <v>0</v>
      </c>
      <c r="F291" s="1">
        <v>0</v>
      </c>
      <c r="G291" s="2">
        <f t="shared" si="8"/>
        <v>528.18279999999993</v>
      </c>
      <c r="H291" s="2">
        <f t="shared" si="9"/>
        <v>0.90999999999996817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20375.480000000003</v>
      </c>
      <c r="D345" s="1">
        <f>'PR-RAS'!E350</f>
        <v>26605.1</v>
      </c>
      <c r="E345" s="1">
        <v>0</v>
      </c>
      <c r="F345" s="1">
        <v>0</v>
      </c>
      <c r="G345" s="2">
        <f t="shared" si="8"/>
        <v>25313.473919999997</v>
      </c>
      <c r="H345" s="2">
        <f t="shared" si="9"/>
        <v>0.58000000000174623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20375.480000000003</v>
      </c>
      <c r="D358" s="1">
        <f>'PR-RAS'!E363</f>
        <v>26605.1</v>
      </c>
      <c r="E358" s="1">
        <v>0</v>
      </c>
      <c r="F358" s="1">
        <v>0</v>
      </c>
      <c r="G358" s="2">
        <f t="shared" si="8"/>
        <v>26270.087759999995</v>
      </c>
      <c r="H358" s="2">
        <f t="shared" si="9"/>
        <v>0.58000000000174623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10519.970000000001</v>
      </c>
      <c r="D364" s="1">
        <f>'PR-RAS'!E369</f>
        <v>17578.23</v>
      </c>
      <c r="E364" s="1">
        <v>0</v>
      </c>
      <c r="F364" s="1">
        <v>0</v>
      </c>
      <c r="G364" s="2">
        <f t="shared" si="8"/>
        <v>16580.544089999999</v>
      </c>
      <c r="H364" s="2">
        <f t="shared" si="9"/>
        <v>0.25999999999839929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6193.12</v>
      </c>
      <c r="D365" s="1">
        <f>'PR-RAS'!E370</f>
        <v>15121.98</v>
      </c>
      <c r="E365" s="1">
        <v>0</v>
      </c>
      <c r="F365" s="1">
        <v>0</v>
      </c>
      <c r="G365" s="2">
        <f t="shared" si="8"/>
        <v>13263.09712</v>
      </c>
      <c r="H365" s="2">
        <f t="shared" si="9"/>
        <v>0.14000000000032742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4326.8500000000004</v>
      </c>
      <c r="D371" s="1">
        <f>'PR-RAS'!E376</f>
        <v>2456.25</v>
      </c>
      <c r="E371" s="1">
        <v>0</v>
      </c>
      <c r="F371" s="1">
        <v>0</v>
      </c>
      <c r="G371" s="2">
        <f t="shared" si="8"/>
        <v>3418.5595000000003</v>
      </c>
      <c r="H371" s="2">
        <f t="shared" si="9"/>
        <v>0.3999999999996362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9855.51</v>
      </c>
      <c r="D378" s="1">
        <f>'PR-RAS'!E383</f>
        <v>9026.8700000000008</v>
      </c>
      <c r="E378" s="1">
        <v>0</v>
      </c>
      <c r="F378" s="1">
        <v>0</v>
      </c>
      <c r="G378" s="2">
        <f t="shared" si="8"/>
        <v>10521.787249999999</v>
      </c>
      <c r="H378" s="2">
        <f t="shared" si="9"/>
        <v>0.61999999999898137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9855.51</v>
      </c>
      <c r="D379" s="1">
        <f>'PR-RAS'!E384</f>
        <v>9026.8700000000008</v>
      </c>
      <c r="E379" s="1">
        <v>0</v>
      </c>
      <c r="F379" s="1">
        <v>0</v>
      </c>
      <c r="G379" s="2">
        <f t="shared" si="8"/>
        <v>10549.6965</v>
      </c>
      <c r="H379" s="2">
        <f t="shared" si="9"/>
        <v>0.61999999999898137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20375.480000000003</v>
      </c>
      <c r="D403" s="1">
        <f>'PR-RAS'!E408</f>
        <v>26605.1</v>
      </c>
      <c r="E403" s="1">
        <v>0</v>
      </c>
      <c r="F403" s="1">
        <v>0</v>
      </c>
      <c r="G403" s="2">
        <f t="shared" si="8"/>
        <v>29581.443359999997</v>
      </c>
      <c r="H403" s="2">
        <f t="shared" si="9"/>
        <v>0.58000000000174623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1132113.97</v>
      </c>
      <c r="D407" s="1">
        <f>'PR-RAS'!E412</f>
        <v>1355532.28</v>
      </c>
      <c r="E407" s="1">
        <v>0</v>
      </c>
      <c r="F407" s="1">
        <v>0</v>
      </c>
      <c r="G407" s="2">
        <f t="shared" si="8"/>
        <v>1560330.4831800002</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1125285.78</v>
      </c>
      <c r="D408" s="1">
        <f>'PR-RAS'!E413</f>
        <v>1370465.06</v>
      </c>
      <c r="E408" s="1">
        <v>0</v>
      </c>
      <c r="F408" s="1">
        <v>0</v>
      </c>
      <c r="G408" s="2">
        <f t="shared" si="8"/>
        <v>1573549.8713</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6828.1899999999441</v>
      </c>
      <c r="D409" s="1">
        <f>'PR-RAS'!E414</f>
        <v>0</v>
      </c>
      <c r="E409" s="1">
        <v>0</v>
      </c>
      <c r="F409" s="1">
        <v>0</v>
      </c>
      <c r="G409" s="2">
        <f t="shared" si="8"/>
        <v>2785.9015199999772</v>
      </c>
      <c r="H409" s="2">
        <f t="shared" si="9"/>
        <v>0.18999999994412065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14932.780000000028</v>
      </c>
      <c r="E410" s="1">
        <v>0</v>
      </c>
      <c r="F410" s="1">
        <v>0</v>
      </c>
      <c r="G410" s="2">
        <f t="shared" si="8"/>
        <v>12215.014040000022</v>
      </c>
      <c r="H410" s="2">
        <f t="shared" si="9"/>
        <v>0.21999999997206032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17261.919999999998</v>
      </c>
      <c r="D411" s="1">
        <f>'PR-RAS'!E416</f>
        <v>12268.41</v>
      </c>
      <c r="E411" s="1">
        <v>0</v>
      </c>
      <c r="F411" s="1">
        <v>0</v>
      </c>
      <c r="G411" s="2">
        <f t="shared" si="8"/>
        <v>17137.483399999997</v>
      </c>
      <c r="H411" s="2">
        <f t="shared" si="9"/>
        <v>0.49000000000160071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696.08</v>
      </c>
      <c r="D413" s="1">
        <f>'PR-RAS'!E418</f>
        <v>642.99</v>
      </c>
      <c r="E413" s="1">
        <v>0</v>
      </c>
      <c r="F413" s="1">
        <v>0</v>
      </c>
      <c r="G413" s="2">
        <f t="shared" si="8"/>
        <v>816.60871999999995</v>
      </c>
      <c r="H413" s="2">
        <f t="shared" si="9"/>
        <v>9.0000000000031832E-2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1132113.97</v>
      </c>
      <c r="D633" s="1">
        <f>'PR-RAS'!E639</f>
        <v>1355532.28</v>
      </c>
      <c r="E633" s="1">
        <v>0</v>
      </c>
      <c r="F633" s="1">
        <v>0</v>
      </c>
      <c r="G633" s="2">
        <f t="shared" si="10"/>
        <v>2428888.8309600004</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1125285.78</v>
      </c>
      <c r="D634" s="1">
        <f>'PR-RAS'!E640</f>
        <v>1370465.06</v>
      </c>
      <c r="E634" s="1">
        <v>0</v>
      </c>
      <c r="F634" s="1">
        <v>0</v>
      </c>
      <c r="G634" s="2">
        <f t="shared" si="10"/>
        <v>2447314.6647000001</v>
      </c>
      <c r="H634" s="2">
        <f t="shared" si="1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6828.1899999999441</v>
      </c>
      <c r="D635" s="1">
        <f>'PR-RAS'!E641</f>
        <v>0</v>
      </c>
      <c r="E635" s="1">
        <v>0</v>
      </c>
      <c r="F635" s="1">
        <v>0</v>
      </c>
      <c r="G635" s="2">
        <f t="shared" si="10"/>
        <v>4329.0724599999648</v>
      </c>
      <c r="H635" s="2">
        <f t="shared" si="11"/>
        <v>0.18999999994412065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14932.780000000028</v>
      </c>
      <c r="E636" s="1">
        <v>0</v>
      </c>
      <c r="F636" s="1">
        <v>0</v>
      </c>
      <c r="G636" s="2">
        <f t="shared" si="10"/>
        <v>18964.630600000037</v>
      </c>
      <c r="H636" s="2">
        <f t="shared" si="11"/>
        <v>0.21999999997206032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17261.919999999998</v>
      </c>
      <c r="D637" s="1">
        <f>'PR-RAS'!E643</f>
        <v>12268.41</v>
      </c>
      <c r="E637" s="1">
        <v>0</v>
      </c>
      <c r="F637" s="1">
        <v>0</v>
      </c>
      <c r="G637" s="2">
        <f t="shared" si="10"/>
        <v>26583.998639999998</v>
      </c>
      <c r="H637" s="2">
        <f t="shared" si="11"/>
        <v>0.49000000000160071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24090.109999999942</v>
      </c>
      <c r="D639" s="1">
        <f>'PR-RAS'!E645</f>
        <v>0</v>
      </c>
      <c r="E639" s="1">
        <v>0</v>
      </c>
      <c r="F639" s="1">
        <v>0</v>
      </c>
      <c r="G639" s="2">
        <f t="shared" si="10"/>
        <v>15369.490179999964</v>
      </c>
      <c r="H639" s="2">
        <f t="shared" si="11"/>
        <v>0.10999999994237442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2664.3700000000281</v>
      </c>
      <c r="E640" s="1">
        <v>0</v>
      </c>
      <c r="F640" s="1">
        <v>0</v>
      </c>
      <c r="G640" s="2">
        <f t="shared" si="10"/>
        <v>3405.0648600000359</v>
      </c>
      <c r="H640" s="2">
        <f t="shared" si="11"/>
        <v>0.3700000000280852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72767.070000000007</v>
      </c>
      <c r="D641" s="1">
        <f>'PR-RAS'!E647</f>
        <v>85885.17</v>
      </c>
      <c r="E641" s="1">
        <v>0</v>
      </c>
      <c r="F641" s="1">
        <v>0</v>
      </c>
      <c r="G641" s="2">
        <f t="shared" si="10"/>
        <v>156503.9424</v>
      </c>
      <c r="H641" s="2">
        <f t="shared" si="11"/>
        <v>0.24000000000523869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62581.8</v>
      </c>
      <c r="D642" s="1">
        <f>'PR-RAS'!E649</f>
        <v>27381.89</v>
      </c>
      <c r="E642" s="1">
        <v>0</v>
      </c>
      <c r="F642" s="1">
        <v>0</v>
      </c>
      <c r="G642" s="2">
        <f t="shared" si="10"/>
        <v>75218.516780000005</v>
      </c>
      <c r="H642" s="2">
        <f t="shared" si="11"/>
        <v>0.30999999999767169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1126224.47</v>
      </c>
      <c r="D643" s="1">
        <f>'PR-RAS'!E650</f>
        <v>1335532.28</v>
      </c>
      <c r="E643" s="1">
        <v>0</v>
      </c>
      <c r="F643" s="1">
        <v>0</v>
      </c>
      <c r="G643" s="2">
        <f t="shared" si="10"/>
        <v>2437859.5572600001</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1161424.46</v>
      </c>
      <c r="D644" s="1">
        <f>'PR-RAS'!E651</f>
        <v>1358713.87</v>
      </c>
      <c r="E644" s="1">
        <v>0</v>
      </c>
      <c r="F644" s="1">
        <v>0</v>
      </c>
      <c r="G644" s="2">
        <f t="shared" si="10"/>
        <v>2494101.9646000001</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27381.810000000056</v>
      </c>
      <c r="D645" s="1">
        <f>'PR-RAS'!E652</f>
        <v>4200.2999999998137</v>
      </c>
      <c r="E645" s="1">
        <v>0</v>
      </c>
      <c r="F645" s="1">
        <v>0</v>
      </c>
      <c r="G645" s="2">
        <f t="shared" si="10"/>
        <v>23043.872039999798</v>
      </c>
      <c r="H645" s="2">
        <f t="shared" si="11"/>
        <v>0.48999999975785613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46</v>
      </c>
      <c r="E647" s="1">
        <v>0</v>
      </c>
      <c r="F647" s="1">
        <v>0</v>
      </c>
      <c r="G647" s="2">
        <f t="shared" si="10"/>
        <v>88.50200000000001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35</v>
      </c>
      <c r="E649" s="1">
        <v>0</v>
      </c>
      <c r="F649" s="1">
        <v>0</v>
      </c>
      <c r="G649" s="2">
        <f t="shared" si="10"/>
        <v>68.688000000000002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900877.19</v>
      </c>
      <c r="D668" s="1">
        <f>'PR-RAS'!E675</f>
        <v>1083612.74</v>
      </c>
      <c r="E668" s="1">
        <v>0</v>
      </c>
      <c r="F668" s="1">
        <v>0</v>
      </c>
      <c r="G668" s="2">
        <f t="shared" si="10"/>
        <v>2046424.48089</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9708.49</v>
      </c>
      <c r="D669" s="1">
        <f>'PR-RAS'!E676</f>
        <v>6874.04</v>
      </c>
      <c r="E669" s="1">
        <v>0</v>
      </c>
      <c r="F669" s="1">
        <v>0</v>
      </c>
      <c r="G669" s="2">
        <f t="shared" si="10"/>
        <v>15668.98876</v>
      </c>
      <c r="H669" s="2">
        <f t="shared" si="11"/>
        <v>0.52999999999974534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9950.94</v>
      </c>
      <c r="D670" s="1">
        <f>'PR-RAS'!E677</f>
        <v>8913.0300000000007</v>
      </c>
      <c r="E670" s="1">
        <v>0</v>
      </c>
      <c r="F670" s="1">
        <v>0</v>
      </c>
      <c r="G670" s="2">
        <f t="shared" si="10"/>
        <v>18582.813000000002</v>
      </c>
      <c r="H670" s="2">
        <f t="shared" si="11"/>
        <v>9.0000000000145519E-2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1251.5</v>
      </c>
      <c r="D671" s="1">
        <f>'PR-RAS'!E678</f>
        <v>1300</v>
      </c>
      <c r="E671" s="1">
        <v>0</v>
      </c>
      <c r="F671" s="1">
        <v>0</v>
      </c>
      <c r="G671" s="2">
        <f t="shared" si="10"/>
        <v>2580.5050000000001</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852.69</v>
      </c>
      <c r="D703" s="1">
        <f>'PR-RAS'!E710</f>
        <v>0</v>
      </c>
      <c r="E703" s="1">
        <v>0</v>
      </c>
      <c r="F703" s="1">
        <v>0</v>
      </c>
      <c r="G703" s="2">
        <f t="shared" si="10"/>
        <v>598.58838000000003</v>
      </c>
      <c r="H703" s="2">
        <f t="shared" si="11"/>
        <v>0.30999999999994543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882.88</v>
      </c>
      <c r="E710" s="1">
        <v>0</v>
      </c>
      <c r="F710" s="1">
        <v>0</v>
      </c>
      <c r="G710" s="2">
        <f t="shared" si="10"/>
        <v>1487.17713</v>
      </c>
      <c r="H710" s="2">
        <f t="shared" si="11"/>
        <v>0.31000000000000227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46358.01</v>
      </c>
      <c r="D711" s="1">
        <f>'PR-RAS'!E718</f>
        <v>46540.160000000003</v>
      </c>
      <c r="E711" s="1">
        <v>0</v>
      </c>
      <c r="F711" s="1">
        <v>0</v>
      </c>
      <c r="G711" s="2">
        <f t="shared" si="10"/>
        <v>99001.214300000007</v>
      </c>
      <c r="H711" s="2">
        <f t="shared" si="11"/>
        <v>0.17000000000552973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2867.66</v>
      </c>
      <c r="D713" s="1">
        <f>'PR-RAS'!E720</f>
        <v>2320.15</v>
      </c>
      <c r="E713" s="1">
        <v>0</v>
      </c>
      <c r="F713" s="1">
        <v>0</v>
      </c>
      <c r="G713" s="2">
        <f t="shared" si="10"/>
        <v>5345.66752</v>
      </c>
      <c r="H713" s="2">
        <f t="shared" si="11"/>
        <v>0.49000000000023647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785.02</v>
      </c>
      <c r="E715" s="1">
        <v>0</v>
      </c>
      <c r="F715" s="1">
        <v>0</v>
      </c>
      <c r="G715" s="2">
        <f t="shared" si="10"/>
        <v>1121.00856</v>
      </c>
      <c r="H715" s="2">
        <f t="shared" si="11"/>
        <v>1.999999999998181E-2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577.23</v>
      </c>
      <c r="D816" s="1">
        <f>'PR-RAS'!E823</f>
        <v>741.46</v>
      </c>
      <c r="E816" s="1">
        <v>0</v>
      </c>
      <c r="F816" s="1">
        <v>0</v>
      </c>
      <c r="G816" s="2">
        <f t="shared" si="18"/>
        <v>1679.02225</v>
      </c>
      <c r="H816" s="2">
        <f t="shared" si="19"/>
        <v>0.69000000000005457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84505</v>
      </c>
      <c r="D817" s="1">
        <f>'PR-RAS'!E824</f>
        <v>121728.81</v>
      </c>
      <c r="E817" s="1">
        <v>0</v>
      </c>
      <c r="F817" s="1">
        <v>0</v>
      </c>
      <c r="G817" s="2">
        <f t="shared" si="18"/>
        <v>267617.49791999999</v>
      </c>
      <c r="H817" s="2">
        <f t="shared" si="19"/>
        <v>0.19000000000232831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655054.96</v>
      </c>
      <c r="D984" s="6">
        <f>BILANCA!E6</f>
        <v>655037.85</v>
      </c>
      <c r="E984" s="6">
        <v>0</v>
      </c>
      <c r="F984" s="6">
        <v>0</v>
      </c>
      <c r="G984" s="7">
        <f t="shared" ref="G984:G1241" si="22">B984/1000*C984+B984/500*D984</f>
        <v>1965.1306599999998</v>
      </c>
      <c r="H984" s="7">
        <f t="shared" si="19"/>
        <v>0.19000000006053597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543649.14</v>
      </c>
      <c r="D985" s="1">
        <f>BILANCA!E7</f>
        <v>563354.19999999995</v>
      </c>
      <c r="E985" s="1">
        <v>0</v>
      </c>
      <c r="F985" s="1">
        <v>0</v>
      </c>
      <c r="G985" s="2">
        <f t="shared" si="22"/>
        <v>3340.7150799999999</v>
      </c>
      <c r="H985" s="2">
        <f t="shared" si="19"/>
        <v>0.33999999996740371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125043.81000000004</v>
      </c>
      <c r="D990" s="1">
        <f>BILANCA!E12</f>
        <v>563354.19999999995</v>
      </c>
      <c r="E990" s="1">
        <v>0</v>
      </c>
      <c r="F990" s="1">
        <v>0</v>
      </c>
      <c r="G990" s="2">
        <f t="shared" si="22"/>
        <v>8762.2654700000003</v>
      </c>
      <c r="H990" s="2">
        <f t="shared" si="19"/>
        <v>0.38999999991210643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90487.390000000014</v>
      </c>
      <c r="D991" s="1">
        <f>BILANCA!E13</f>
        <v>508175</v>
      </c>
      <c r="E991" s="1">
        <v>0</v>
      </c>
      <c r="F991" s="1">
        <v>0</v>
      </c>
      <c r="G991" s="2">
        <f t="shared" si="22"/>
        <v>8854.6991200000011</v>
      </c>
      <c r="H991" s="2">
        <f t="shared" si="19"/>
        <v>0.39000000001396984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82902.19</v>
      </c>
      <c r="D993" s="1">
        <f>BILANCA!E15</f>
        <v>501507.52</v>
      </c>
      <c r="E993" s="1">
        <v>0</v>
      </c>
      <c r="F993" s="1">
        <v>0</v>
      </c>
      <c r="G993" s="2">
        <f t="shared" si="22"/>
        <v>10859.1723</v>
      </c>
      <c r="H993" s="2">
        <f t="shared" si="19"/>
        <v>0.66999999998370185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15981.49</v>
      </c>
      <c r="D995" s="1">
        <f>BILANCA!E17</f>
        <v>15981.49</v>
      </c>
      <c r="E995" s="1">
        <v>0</v>
      </c>
      <c r="F995" s="1">
        <v>0</v>
      </c>
      <c r="G995" s="2">
        <f t="shared" si="22"/>
        <v>575.33364000000006</v>
      </c>
      <c r="H995" s="2">
        <f t="shared" si="19"/>
        <v>0.97999999999956344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8396.2900000000009</v>
      </c>
      <c r="D996" s="1">
        <f>BILANCA!E18</f>
        <v>9314.01</v>
      </c>
      <c r="E996" s="1">
        <v>0</v>
      </c>
      <c r="F996" s="1">
        <v>0</v>
      </c>
      <c r="G996" s="2">
        <f t="shared" si="22"/>
        <v>351.31603000000001</v>
      </c>
      <c r="H996" s="2">
        <f t="shared" si="19"/>
        <v>0.30000000000109139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26126.830000000016</v>
      </c>
      <c r="D997" s="1">
        <f>BILANCA!E19</f>
        <v>46646.79999999993</v>
      </c>
      <c r="E997" s="1">
        <v>0</v>
      </c>
      <c r="F997" s="1">
        <v>0</v>
      </c>
      <c r="G997" s="2">
        <f t="shared" si="22"/>
        <v>1671.8860199999981</v>
      </c>
      <c r="H997" s="2">
        <f t="shared" si="19"/>
        <v>0.37000000005355105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137064.73000000001</v>
      </c>
      <c r="D998" s="1">
        <f>BILANCA!E20</f>
        <v>193988.79</v>
      </c>
      <c r="E998" s="1">
        <v>0</v>
      </c>
      <c r="F998" s="1">
        <v>0</v>
      </c>
      <c r="G998" s="2">
        <f t="shared" si="22"/>
        <v>7875.63465</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16484.12</v>
      </c>
      <c r="D999" s="1">
        <f>BILANCA!E21</f>
        <v>18887.22</v>
      </c>
      <c r="E999" s="1">
        <v>0</v>
      </c>
      <c r="F999" s="1">
        <v>0</v>
      </c>
      <c r="G999" s="2">
        <f t="shared" si="22"/>
        <v>868.13696000000004</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11087.83</v>
      </c>
      <c r="D1000" s="1">
        <f>BILANCA!E22</f>
        <v>11087.83</v>
      </c>
      <c r="E1000" s="1">
        <v>0</v>
      </c>
      <c r="F1000" s="1">
        <v>0</v>
      </c>
      <c r="G1000" s="2">
        <f t="shared" si="22"/>
        <v>565.47933</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469.57</v>
      </c>
      <c r="D1001" s="1">
        <f>BILANCA!E23</f>
        <v>469.57</v>
      </c>
      <c r="E1001" s="1">
        <v>0</v>
      </c>
      <c r="F1001" s="1">
        <v>0</v>
      </c>
      <c r="G1001" s="2">
        <f t="shared" si="22"/>
        <v>25.356779999999997</v>
      </c>
      <c r="H1001" s="2">
        <f t="shared" si="19"/>
        <v>0.86000000000001364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1966.58</v>
      </c>
      <c r="D1002" s="1">
        <f>BILANCA!E24</f>
        <v>1966.58</v>
      </c>
      <c r="E1002" s="1">
        <v>0</v>
      </c>
      <c r="F1002" s="1">
        <v>0</v>
      </c>
      <c r="G1002" s="2">
        <f t="shared" si="22"/>
        <v>112.09506</v>
      </c>
      <c r="H1002" s="2">
        <f t="shared" si="19"/>
        <v>0.84000000000014552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33219.919999999998</v>
      </c>
      <c r="D1003" s="1">
        <f>BILANCA!E25</f>
        <v>33219.919999999998</v>
      </c>
      <c r="E1003" s="1">
        <v>0</v>
      </c>
      <c r="F1003" s="1">
        <v>0</v>
      </c>
      <c r="G1003" s="2">
        <f t="shared" si="22"/>
        <v>1993.1951999999997</v>
      </c>
      <c r="H1003" s="2">
        <f t="shared" si="19"/>
        <v>0.16000000000349246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67173.03</v>
      </c>
      <c r="D1004" s="1">
        <f>BILANCA!E26</f>
        <v>69629.279999999999</v>
      </c>
      <c r="E1004" s="1">
        <v>0</v>
      </c>
      <c r="F1004" s="1">
        <v>0</v>
      </c>
      <c r="G1004" s="2">
        <f t="shared" si="22"/>
        <v>4335.0633900000003</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241338.95</v>
      </c>
      <c r="D1006" s="1">
        <f>BILANCA!E28</f>
        <v>282602.39</v>
      </c>
      <c r="E1006" s="1">
        <v>0</v>
      </c>
      <c r="F1006" s="1">
        <v>0</v>
      </c>
      <c r="G1006" s="2">
        <f t="shared" si="22"/>
        <v>18550.505790000003</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8429.5900000000111</v>
      </c>
      <c r="D1013" s="1">
        <f>BILANCA!E35</f>
        <v>8532.3999999999942</v>
      </c>
      <c r="E1013" s="1">
        <v>0</v>
      </c>
      <c r="F1013" s="1">
        <v>0</v>
      </c>
      <c r="G1013" s="2">
        <f t="shared" si="22"/>
        <v>764.83169999999996</v>
      </c>
      <c r="H1013" s="2">
        <f t="shared" si="19"/>
        <v>0.80999999998311978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108449.38</v>
      </c>
      <c r="D1014" s="1">
        <f>BILANCA!E36</f>
        <v>117476.25</v>
      </c>
      <c r="E1014" s="1">
        <v>0</v>
      </c>
      <c r="F1014" s="1">
        <v>0</v>
      </c>
      <c r="G1014" s="2">
        <f t="shared" si="22"/>
        <v>10645.458280000001</v>
      </c>
      <c r="H1014" s="2">
        <f t="shared" si="19"/>
        <v>0.63000000000465661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100019.79</v>
      </c>
      <c r="D1018" s="1">
        <f>BILANCA!E40</f>
        <v>108943.85</v>
      </c>
      <c r="E1018" s="1">
        <v>0</v>
      </c>
      <c r="F1018" s="1">
        <v>0</v>
      </c>
      <c r="G1018" s="2">
        <f t="shared" si="22"/>
        <v>11126.762150000002</v>
      </c>
      <c r="H1018" s="2">
        <f t="shared" si="19"/>
        <v>0.36000000000058208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3560.04</v>
      </c>
      <c r="D1025" s="1">
        <f>BILANCA!E47</f>
        <v>3560.03</v>
      </c>
      <c r="E1025" s="1">
        <v>0</v>
      </c>
      <c r="F1025" s="1">
        <v>0</v>
      </c>
      <c r="G1025" s="2">
        <f t="shared" si="22"/>
        <v>448.56420000000003</v>
      </c>
      <c r="H1025" s="2">
        <f t="shared" si="19"/>
        <v>7.0000000000163709E-2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3560.04</v>
      </c>
      <c r="D1028" s="1">
        <f>BILANCA!E50</f>
        <v>3560.03</v>
      </c>
      <c r="E1028" s="1">
        <v>0</v>
      </c>
      <c r="F1028" s="1">
        <v>0</v>
      </c>
      <c r="G1028" s="2">
        <f t="shared" si="22"/>
        <v>480.60449999999997</v>
      </c>
      <c r="H1028" s="2">
        <f t="shared" si="19"/>
        <v>7.0000000000163709E-2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68786.55</v>
      </c>
      <c r="D1032" s="1">
        <f>BILANCA!E54</f>
        <v>70127.69</v>
      </c>
      <c r="E1032" s="1">
        <v>0</v>
      </c>
      <c r="F1032" s="1">
        <v>0</v>
      </c>
      <c r="G1032" s="2">
        <f t="shared" si="22"/>
        <v>10243.05457</v>
      </c>
      <c r="H1032" s="2">
        <f t="shared" si="19"/>
        <v>0.75999999999476131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68786.55</v>
      </c>
      <c r="D1033" s="1">
        <f>BILANCA!E55</f>
        <v>70127.69</v>
      </c>
      <c r="E1033" s="1">
        <v>0</v>
      </c>
      <c r="F1033" s="1">
        <v>0</v>
      </c>
      <c r="G1033" s="2">
        <f t="shared" si="22"/>
        <v>10452.0965</v>
      </c>
      <c r="H1033" s="2">
        <f t="shared" si="19"/>
        <v>0.75999999999476131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418605.33</v>
      </c>
      <c r="D1034" s="1">
        <f>BILANCA!E56</f>
        <v>0</v>
      </c>
      <c r="E1034" s="1">
        <v>0</v>
      </c>
      <c r="F1034" s="1">
        <v>0</v>
      </c>
      <c r="G1034" s="2">
        <f t="shared" si="22"/>
        <v>21348.87183</v>
      </c>
      <c r="H1034" s="2">
        <f t="shared" si="19"/>
        <v>0.33000000001629815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418605.33</v>
      </c>
      <c r="D1035" s="1">
        <f>BILANCA!E57</f>
        <v>0</v>
      </c>
      <c r="E1035" s="1">
        <v>0</v>
      </c>
      <c r="F1035" s="1">
        <v>0</v>
      </c>
      <c r="G1035" s="2">
        <f t="shared" si="22"/>
        <v>21767.477159999999</v>
      </c>
      <c r="H1035" s="2">
        <f t="shared" si="19"/>
        <v>0.33000000001629815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111405.81999999999</v>
      </c>
      <c r="D1046" s="1">
        <f>BILANCA!E68</f>
        <v>91683.65</v>
      </c>
      <c r="E1046" s="1">
        <v>0</v>
      </c>
      <c r="F1046" s="1">
        <v>0</v>
      </c>
      <c r="G1046" s="2">
        <f t="shared" si="22"/>
        <v>18570.706559999999</v>
      </c>
      <c r="H1046" s="2">
        <f t="shared" si="19"/>
        <v>0.53000000001338776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27381.81</v>
      </c>
      <c r="D1047" s="1">
        <f>BILANCA!E69</f>
        <v>4200.3</v>
      </c>
      <c r="E1047" s="1">
        <v>0</v>
      </c>
      <c r="F1047" s="1">
        <v>0</v>
      </c>
      <c r="G1047" s="2">
        <f t="shared" si="22"/>
        <v>2290.0742399999999</v>
      </c>
      <c r="H1047" s="2">
        <f t="shared" si="19"/>
        <v>0.48999999999887223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27381.81</v>
      </c>
      <c r="D1048" s="1">
        <f>BILANCA!E70</f>
        <v>4200.3</v>
      </c>
      <c r="E1048" s="1">
        <v>0</v>
      </c>
      <c r="F1048" s="1">
        <v>0</v>
      </c>
      <c r="G1048" s="2">
        <f t="shared" si="22"/>
        <v>2325.8566500000002</v>
      </c>
      <c r="H1048" s="2">
        <f t="shared" si="19"/>
        <v>0.48999999999887223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27381.81</v>
      </c>
      <c r="D1050" s="1">
        <f>BILANCA!E72</f>
        <v>4200.3</v>
      </c>
      <c r="E1050" s="1">
        <v>0</v>
      </c>
      <c r="F1050" s="1">
        <v>0</v>
      </c>
      <c r="G1050" s="2">
        <f t="shared" si="22"/>
        <v>2397.4214700000002</v>
      </c>
      <c r="H1050" s="2">
        <f t="shared" si="19"/>
        <v>0.48999999999887223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10560.86</v>
      </c>
      <c r="D1056" s="1">
        <f>BILANCA!E78</f>
        <v>955.19</v>
      </c>
      <c r="E1056" s="1">
        <v>0</v>
      </c>
      <c r="F1056" s="1">
        <v>0</v>
      </c>
      <c r="G1056" s="2">
        <f t="shared" si="22"/>
        <v>910.40051999999991</v>
      </c>
      <c r="H1056" s="2">
        <f t="shared" si="19"/>
        <v>0.32999999999947249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10560.86</v>
      </c>
      <c r="D1064" s="1">
        <f>BILANCA!E86</f>
        <v>955.19</v>
      </c>
      <c r="E1064" s="1">
        <v>0</v>
      </c>
      <c r="F1064" s="1">
        <v>0</v>
      </c>
      <c r="G1064" s="2">
        <f t="shared" si="22"/>
        <v>1010.1704400000001</v>
      </c>
      <c r="H1064" s="2">
        <f t="shared" si="19"/>
        <v>0.32999999999947249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696.08</v>
      </c>
      <c r="D1124" s="1">
        <f>BILANCA!E146</f>
        <v>642.99</v>
      </c>
      <c r="E1124" s="1">
        <v>0</v>
      </c>
      <c r="F1124" s="1">
        <v>0</v>
      </c>
      <c r="G1124" s="2">
        <f t="shared" si="22"/>
        <v>279.47046</v>
      </c>
      <c r="H1124" s="2">
        <f t="shared" si="23"/>
        <v>9.0000000000031832E-2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696.08</v>
      </c>
      <c r="D1138" s="1">
        <f>BILANCA!E160</f>
        <v>642.99</v>
      </c>
      <c r="E1138" s="1">
        <v>0</v>
      </c>
      <c r="F1138" s="1">
        <v>0</v>
      </c>
      <c r="G1138" s="2">
        <f t="shared" si="22"/>
        <v>307.21929999999998</v>
      </c>
      <c r="H1138" s="2">
        <f t="shared" si="23"/>
        <v>9.0000000000031832E-2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72767.069999999992</v>
      </c>
      <c r="D1148" s="1">
        <f>BILANCA!E170</f>
        <v>85885.17</v>
      </c>
      <c r="E1148" s="1">
        <v>0</v>
      </c>
      <c r="F1148" s="1">
        <v>0</v>
      </c>
      <c r="G1148" s="2">
        <f t="shared" si="22"/>
        <v>40348.67265</v>
      </c>
      <c r="H1148" s="2">
        <f t="shared" si="23"/>
        <v>0.23999999999068677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0.01</v>
      </c>
      <c r="D1149" s="1">
        <f>BILANCA!E171</f>
        <v>0</v>
      </c>
      <c r="E1149" s="1">
        <v>0</v>
      </c>
      <c r="F1149" s="1">
        <v>0</v>
      </c>
      <c r="G1149" s="2">
        <f t="shared" si="22"/>
        <v>1.66E-3</v>
      </c>
      <c r="H1149" s="2">
        <f t="shared" si="23"/>
        <v>0.01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72767.06</v>
      </c>
      <c r="D1151" s="1">
        <f>BILANCA!E173</f>
        <v>85885.17</v>
      </c>
      <c r="E1151" s="1">
        <v>0</v>
      </c>
      <c r="F1151" s="1">
        <v>0</v>
      </c>
      <c r="G1151" s="2">
        <f t="shared" si="22"/>
        <v>41082.283200000005</v>
      </c>
      <c r="H1151" s="2">
        <f t="shared" si="23"/>
        <v>0.22999999999592546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655054.96000000008</v>
      </c>
      <c r="D1152" s="1">
        <f>BILANCA!E175</f>
        <v>655037.85000000009</v>
      </c>
      <c r="E1152" s="1">
        <v>0</v>
      </c>
      <c r="F1152" s="1">
        <v>0</v>
      </c>
      <c r="G1152" s="2">
        <f t="shared" si="22"/>
        <v>332107.08154000004</v>
      </c>
      <c r="H1152" s="2">
        <f t="shared" si="23"/>
        <v>0.18999999982770532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85273.11</v>
      </c>
      <c r="D1153" s="1">
        <f>BILANCA!E176</f>
        <v>92359.57</v>
      </c>
      <c r="E1153" s="1">
        <v>0</v>
      </c>
      <c r="F1153" s="1">
        <v>0</v>
      </c>
      <c r="G1153" s="2">
        <f t="shared" si="22"/>
        <v>45898.68250000001</v>
      </c>
      <c r="H1153" s="2">
        <f t="shared" si="23"/>
        <v>0.53999999999359716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85273.11</v>
      </c>
      <c r="D1154" s="1">
        <f>BILANCA!E177</f>
        <v>92359.57</v>
      </c>
      <c r="E1154" s="1">
        <v>0</v>
      </c>
      <c r="F1154" s="1">
        <v>0</v>
      </c>
      <c r="G1154" s="2">
        <f t="shared" si="22"/>
        <v>46168.674750000006</v>
      </c>
      <c r="H1154" s="2">
        <f t="shared" si="23"/>
        <v>0.53999999999359716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69180.83</v>
      </c>
      <c r="D1155" s="1">
        <f>BILANCA!E178</f>
        <v>82394</v>
      </c>
      <c r="E1155" s="1">
        <v>0</v>
      </c>
      <c r="F1155" s="1">
        <v>0</v>
      </c>
      <c r="G1155" s="2">
        <f t="shared" si="22"/>
        <v>40242.638759999994</v>
      </c>
      <c r="H1155" s="2">
        <f t="shared" si="23"/>
        <v>0.16999999999825377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4759.6099999999997</v>
      </c>
      <c r="D1156" s="1">
        <f>BILANCA!E179</f>
        <v>8686.92</v>
      </c>
      <c r="E1156" s="1">
        <v>0</v>
      </c>
      <c r="F1156" s="1">
        <v>0</v>
      </c>
      <c r="G1156" s="2">
        <f t="shared" si="22"/>
        <v>3829.0868499999997</v>
      </c>
      <c r="H1156" s="2">
        <f t="shared" si="23"/>
        <v>0.47000000000025466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67.16</v>
      </c>
      <c r="D1157" s="1">
        <f>BILANCA!E180</f>
        <v>57.08</v>
      </c>
      <c r="E1157" s="1">
        <v>0</v>
      </c>
      <c r="F1157" s="1">
        <v>0</v>
      </c>
      <c r="G1157" s="2">
        <f t="shared" si="22"/>
        <v>31.549679999999999</v>
      </c>
      <c r="H1157" s="2">
        <f t="shared" si="23"/>
        <v>0.23999999999999488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67.16</v>
      </c>
      <c r="D1160" s="1">
        <f>BILANCA!E183</f>
        <v>57.08</v>
      </c>
      <c r="E1160" s="1">
        <v>0</v>
      </c>
      <c r="F1160" s="1">
        <v>0</v>
      </c>
      <c r="G1160" s="2">
        <f t="shared" si="22"/>
        <v>32.093639999999994</v>
      </c>
      <c r="H1160" s="2">
        <f t="shared" si="23"/>
        <v>0.23999999999999488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11265.51</v>
      </c>
      <c r="D1165" s="1">
        <f>BILANCA!E188</f>
        <v>1221.57</v>
      </c>
      <c r="E1165" s="1">
        <v>0</v>
      </c>
      <c r="F1165" s="1">
        <v>0</v>
      </c>
      <c r="G1165" s="2">
        <f t="shared" si="22"/>
        <v>2494.9742999999999</v>
      </c>
      <c r="H1165" s="2">
        <f t="shared" si="23"/>
        <v>0.91999999999984539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569781.85000000009</v>
      </c>
      <c r="D1214" s="1">
        <f>BILANCA!E237</f>
        <v>562678.28</v>
      </c>
      <c r="E1214" s="1">
        <v>0</v>
      </c>
      <c r="F1214" s="1">
        <v>0</v>
      </c>
      <c r="G1214" s="2">
        <f t="shared" si="22"/>
        <v>391576.97271000006</v>
      </c>
      <c r="H1214" s="2">
        <f t="shared" si="23"/>
        <v>0.42999999993480742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544994.93000000005</v>
      </c>
      <c r="D1215" s="1">
        <f>BILANCA!E238</f>
        <v>564698.93000000005</v>
      </c>
      <c r="E1215" s="1">
        <v>0</v>
      </c>
      <c r="F1215" s="1">
        <v>0</v>
      </c>
      <c r="G1215" s="2">
        <f t="shared" si="22"/>
        <v>388459.12728000007</v>
      </c>
      <c r="H1215" s="2">
        <f t="shared" si="23"/>
        <v>0.13999999989755452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544994.93000000005</v>
      </c>
      <c r="D1216" s="1">
        <f>BILANCA!E239</f>
        <v>564698.93000000005</v>
      </c>
      <c r="E1216" s="1">
        <v>0</v>
      </c>
      <c r="F1216" s="1">
        <v>0</v>
      </c>
      <c r="G1216" s="2">
        <f t="shared" si="22"/>
        <v>390133.52007000009</v>
      </c>
      <c r="H1216" s="2">
        <f t="shared" si="23"/>
        <v>0.13999999989755452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541069.01</v>
      </c>
      <c r="D1217" s="1">
        <f>BILANCA!E240</f>
        <v>562259.04</v>
      </c>
      <c r="E1217" s="1">
        <v>0</v>
      </c>
      <c r="F1217" s="1">
        <v>0</v>
      </c>
      <c r="G1217" s="2">
        <f t="shared" si="22"/>
        <v>389747.37906000006</v>
      </c>
      <c r="H1217" s="2">
        <f t="shared" si="23"/>
        <v>5.0000000046566129E-2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3925.92</v>
      </c>
      <c r="D1218" s="1">
        <f>BILANCA!E241</f>
        <v>2439.89</v>
      </c>
      <c r="E1218" s="1">
        <v>0</v>
      </c>
      <c r="F1218" s="1">
        <v>0</v>
      </c>
      <c r="G1218" s="2">
        <f t="shared" si="22"/>
        <v>2069.3395</v>
      </c>
      <c r="H1218" s="2">
        <f t="shared" si="23"/>
        <v>0.19000000000005457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24090.11</v>
      </c>
      <c r="D1222" s="1">
        <f>BILANCA!E245</f>
        <v>-2664.37</v>
      </c>
      <c r="E1222" s="1">
        <v>0</v>
      </c>
      <c r="F1222" s="1">
        <v>0</v>
      </c>
      <c r="G1222" s="2">
        <f t="shared" si="22"/>
        <v>4483.9674300000006</v>
      </c>
      <c r="H1222" s="2">
        <f t="shared" si="23"/>
        <v>0.48000000000047294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24090.11</v>
      </c>
      <c r="D1223" s="1">
        <f>BILANCA!E246</f>
        <v>0</v>
      </c>
      <c r="E1223" s="1">
        <v>0</v>
      </c>
      <c r="F1223" s="1">
        <v>0</v>
      </c>
      <c r="G1223" s="2">
        <f t="shared" si="22"/>
        <v>5781.6264000000001</v>
      </c>
      <c r="H1223" s="2">
        <f t="shared" si="23"/>
        <v>0.11000000000058208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24090.11</v>
      </c>
      <c r="D1224" s="1">
        <f>BILANCA!E247</f>
        <v>0</v>
      </c>
      <c r="E1224" s="1">
        <v>0</v>
      </c>
      <c r="F1224" s="1">
        <v>0</v>
      </c>
      <c r="G1224" s="2">
        <f t="shared" si="22"/>
        <v>5805.7165100000002</v>
      </c>
      <c r="H1224" s="2">
        <f t="shared" si="23"/>
        <v>0.11000000000058208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2664.37</v>
      </c>
      <c r="E1227" s="1">
        <v>0</v>
      </c>
      <c r="F1227" s="1">
        <v>0</v>
      </c>
      <c r="G1227" s="2">
        <f t="shared" si="22"/>
        <v>1300.2125599999999</v>
      </c>
      <c r="H1227" s="2">
        <f t="shared" si="23"/>
        <v>0.36999999999989086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2664.37</v>
      </c>
      <c r="E1228" s="1">
        <v>0</v>
      </c>
      <c r="F1228" s="1">
        <v>0</v>
      </c>
      <c r="G1228" s="2">
        <f t="shared" si="22"/>
        <v>1305.5412999999999</v>
      </c>
      <c r="H1228" s="2">
        <f t="shared" si="23"/>
        <v>0.36999999999989086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696.81</v>
      </c>
      <c r="D1232" s="1">
        <f>BILANCA!E255</f>
        <v>643.72</v>
      </c>
      <c r="E1232" s="1">
        <v>0</v>
      </c>
      <c r="F1232" s="1">
        <v>0</v>
      </c>
      <c r="G1232" s="2">
        <f t="shared" si="22"/>
        <v>494.07825000000003</v>
      </c>
      <c r="H1232" s="2">
        <f t="shared" si="23"/>
        <v>0.47000000000002728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696.08</v>
      </c>
      <c r="D1241" s="1">
        <f>BILANCA!E265</f>
        <v>642.99</v>
      </c>
      <c r="E1241" s="1">
        <v>0</v>
      </c>
      <c r="F1241" s="1">
        <v>0</v>
      </c>
      <c r="G1241" s="2">
        <f t="shared" si="22"/>
        <v>511.37148000000002</v>
      </c>
      <c r="H1241" s="2">
        <f t="shared" si="23"/>
        <v>9.0000000000031832E-2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10560.86</v>
      </c>
      <c r="D1244" s="1">
        <f>BILANCA!E268</f>
        <v>955.19</v>
      </c>
      <c r="E1244" s="1">
        <v>0</v>
      </c>
      <c r="F1244" s="1">
        <v>0</v>
      </c>
      <c r="G1244" s="2">
        <f t="shared" si="24"/>
        <v>3254.9936400000001</v>
      </c>
      <c r="H1244" s="2">
        <f t="shared" si="23"/>
        <v>0.32999999999947249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85273.11</v>
      </c>
      <c r="D1263" s="1">
        <f>BILANCA!E287</f>
        <v>3927.94</v>
      </c>
      <c r="E1263" s="1">
        <v>0</v>
      </c>
      <c r="F1263" s="1">
        <v>0</v>
      </c>
      <c r="G1263" s="2">
        <f t="shared" si="24"/>
        <v>26076.117200000004</v>
      </c>
      <c r="H1263" s="2">
        <f t="shared" si="23"/>
        <v>0.17000000000052751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88431.63</v>
      </c>
      <c r="E1264" s="1">
        <v>0</v>
      </c>
      <c r="F1264" s="1">
        <v>0</v>
      </c>
      <c r="G1264" s="2">
        <f t="shared" si="24"/>
        <v>49698.576060000007</v>
      </c>
      <c r="H1264" s="2">
        <f t="shared" si="23"/>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5909.5</v>
      </c>
      <c r="D1273" s="1">
        <f>BILANCA!E297</f>
        <v>0</v>
      </c>
      <c r="E1273" s="1">
        <v>0</v>
      </c>
      <c r="F1273" s="1">
        <v>0</v>
      </c>
      <c r="G1273" s="2">
        <f t="shared" si="24"/>
        <v>1713.7549999999999</v>
      </c>
      <c r="H1273" s="2">
        <f t="shared" si="2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5356.01</v>
      </c>
      <c r="D1278" s="1">
        <f>BILANCA!E302</f>
        <v>1221.57</v>
      </c>
      <c r="E1278" s="1">
        <v>0</v>
      </c>
      <c r="F1278" s="1">
        <v>0</v>
      </c>
      <c r="G1278" s="2">
        <f t="shared" si="24"/>
        <v>2300.7492499999998</v>
      </c>
      <c r="H1278" s="2">
        <f t="shared" si="23"/>
        <v>0.44000000000028194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1125285.7799999998</v>
      </c>
      <c r="D1408" s="1">
        <f>'RAS-funkcijski'!E114</f>
        <v>1370465.06</v>
      </c>
      <c r="E1408" s="1">
        <v>0</v>
      </c>
      <c r="F1408" s="1">
        <v>0</v>
      </c>
      <c r="G1408" s="2">
        <f t="shared" si="24"/>
        <v>425283.74900000001</v>
      </c>
      <c r="H1408" s="2">
        <f t="shared" si="27"/>
        <v>0.28000000026077032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1072931.8799999999</v>
      </c>
      <c r="D1409" s="1">
        <f>'RAS-funkcijski'!E115</f>
        <v>1320938.08</v>
      </c>
      <c r="E1409" s="1">
        <v>0</v>
      </c>
      <c r="F1409" s="1">
        <v>0</v>
      </c>
      <c r="G1409" s="2">
        <f t="shared" si="24"/>
        <v>412343.69244000001</v>
      </c>
      <c r="H1409" s="2">
        <f t="shared" si="27"/>
        <v>0.20000000018626451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1072931.8799999999</v>
      </c>
      <c r="D1411" s="1">
        <f>'RAS-funkcijski'!E117</f>
        <v>1320938.08</v>
      </c>
      <c r="E1411" s="1">
        <v>0</v>
      </c>
      <c r="F1411" s="1">
        <v>0</v>
      </c>
      <c r="G1411" s="2">
        <f t="shared" si="24"/>
        <v>419773.30852000002</v>
      </c>
      <c r="H1411" s="2">
        <f t="shared" si="27"/>
        <v>0.20000000018626451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52353.9</v>
      </c>
      <c r="D1420" s="1">
        <f>'RAS-funkcijski'!E126</f>
        <v>49526.98</v>
      </c>
      <c r="E1420" s="1">
        <v>0</v>
      </c>
      <c r="F1420" s="1">
        <v>0</v>
      </c>
      <c r="G1420" s="2">
        <f t="shared" si="24"/>
        <v>18471.75892</v>
      </c>
      <c r="H1420" s="2">
        <f t="shared" si="27"/>
        <v>0.11999999999534339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1125285.7799999998</v>
      </c>
      <c r="D1435" s="13">
        <f>'RAS-funkcijski'!E141</f>
        <v>1370465.06</v>
      </c>
      <c r="E1435" s="13">
        <v>0</v>
      </c>
      <c r="F1435" s="13">
        <v>0</v>
      </c>
      <c r="G1435" s="14">
        <f t="shared" si="24"/>
        <v>529671.57830000005</v>
      </c>
      <c r="H1435" s="14">
        <f t="shared" si="27"/>
        <v>0.28000000026077032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26464.94</v>
      </c>
      <c r="D1436" s="6">
        <f>'P-VRIO'!E5</f>
        <v>0</v>
      </c>
      <c r="E1436" s="6">
        <v>0</v>
      </c>
      <c r="F1436" s="6">
        <v>0</v>
      </c>
      <c r="G1436" s="7">
        <f t="shared" si="24"/>
        <v>26.464939999999999</v>
      </c>
      <c r="H1436" s="7">
        <f t="shared" si="27"/>
        <v>6.0000000001309672E-2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26464.94</v>
      </c>
      <c r="D1453" s="1">
        <f>'P-VRIO'!E22</f>
        <v>0</v>
      </c>
      <c r="E1453" s="1">
        <v>0</v>
      </c>
      <c r="F1453" s="1">
        <v>0</v>
      </c>
      <c r="G1453" s="2">
        <f t="shared" si="24"/>
        <v>476.36891999999995</v>
      </c>
      <c r="H1453" s="2">
        <f t="shared" si="27"/>
        <v>6.0000000001309672E-2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26464.94</v>
      </c>
      <c r="D1454" s="1">
        <f>'P-VRIO'!E23</f>
        <v>0</v>
      </c>
      <c r="E1454" s="1">
        <v>0</v>
      </c>
      <c r="F1454" s="1">
        <v>0</v>
      </c>
      <c r="G1454" s="2">
        <f t="shared" si="24"/>
        <v>502.83385999999996</v>
      </c>
      <c r="H1454" s="2">
        <f t="shared" si="27"/>
        <v>6.0000000001309672E-2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26464.94</v>
      </c>
      <c r="D1456" s="1">
        <f>'P-VRIO'!E25</f>
        <v>0</v>
      </c>
      <c r="E1456" s="1">
        <v>0</v>
      </c>
      <c r="F1456" s="1">
        <v>0</v>
      </c>
      <c r="G1456" s="2">
        <f t="shared" si="24"/>
        <v>555.76373999999998</v>
      </c>
      <c r="H1456" s="2">
        <f t="shared" si="27"/>
        <v>6.0000000001309672E-2</v>
      </c>
      <c r="I1456" s="10">
        <f t="shared" si="30"/>
        <v>33.345824400727871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85273.11</v>
      </c>
      <c r="D1480" s="6"/>
      <c r="E1480" s="6">
        <v>0</v>
      </c>
      <c r="F1480" s="6">
        <v>0</v>
      </c>
      <c r="G1480" s="7">
        <f t="shared" ref="G1480:G1580" si="34">B1480/1000*C1480</f>
        <v>85.273110000000003</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1461306.94</v>
      </c>
      <c r="D1481" s="1">
        <v>0</v>
      </c>
      <c r="E1481" s="1">
        <v>0</v>
      </c>
      <c r="F1481" s="1">
        <v>0</v>
      </c>
      <c r="G1481" s="2">
        <f t="shared" si="34"/>
        <v>2922.6138799999999</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1434701.8399999999</v>
      </c>
      <c r="D1483" s="1">
        <v>0</v>
      </c>
      <c r="E1483" s="1">
        <v>0</v>
      </c>
      <c r="F1483" s="1">
        <v>0</v>
      </c>
      <c r="G1483" s="2">
        <f t="shared" si="34"/>
        <v>5738.8073599999998</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1120531.53</v>
      </c>
      <c r="D1484" s="1">
        <v>0</v>
      </c>
      <c r="E1484" s="1">
        <v>0</v>
      </c>
      <c r="F1484" s="1">
        <v>0</v>
      </c>
      <c r="G1484" s="2">
        <f t="shared" si="34"/>
        <v>5602.6576500000001</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190910.77</v>
      </c>
      <c r="D1485" s="1">
        <v>0</v>
      </c>
      <c r="E1485" s="1">
        <v>0</v>
      </c>
      <c r="F1485" s="1">
        <v>0</v>
      </c>
      <c r="G1485" s="2">
        <f t="shared" si="34"/>
        <v>1145.46462</v>
      </c>
      <c r="H1485" s="2">
        <f t="shared" si="35"/>
        <v>0.23000000001047738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522.89</v>
      </c>
      <c r="D1486" s="1">
        <v>0</v>
      </c>
      <c r="E1486" s="1">
        <v>0</v>
      </c>
      <c r="F1486" s="1">
        <v>0</v>
      </c>
      <c r="G1486" s="2">
        <f t="shared" si="34"/>
        <v>3.6602299999999999</v>
      </c>
      <c r="H1486" s="2">
        <f t="shared" si="35"/>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122470.27</v>
      </c>
      <c r="D1489" s="1">
        <v>0</v>
      </c>
      <c r="E1489" s="1">
        <v>0</v>
      </c>
      <c r="F1489" s="1">
        <v>0</v>
      </c>
      <c r="G1489" s="2">
        <f t="shared" si="34"/>
        <v>1224.7027</v>
      </c>
      <c r="H1489" s="2">
        <f t="shared" si="35"/>
        <v>0.27000000000407454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266.38</v>
      </c>
      <c r="D1491" s="1">
        <v>0</v>
      </c>
      <c r="E1491" s="1">
        <v>0</v>
      </c>
      <c r="F1491" s="1">
        <v>0</v>
      </c>
      <c r="G1491" s="2">
        <f t="shared" si="34"/>
        <v>3.1965599999999998</v>
      </c>
      <c r="H1491" s="2">
        <f t="shared" si="35"/>
        <v>0.37999999999999545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26605.1</v>
      </c>
      <c r="D1492" s="1">
        <v>0</v>
      </c>
      <c r="E1492" s="1">
        <v>0</v>
      </c>
      <c r="F1492" s="1">
        <v>0</v>
      </c>
      <c r="G1492" s="2">
        <f t="shared" si="34"/>
        <v>345.86629999999997</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1454220.4800000002</v>
      </c>
      <c r="D1499" s="1">
        <v>0</v>
      </c>
      <c r="E1499" s="1">
        <v>0</v>
      </c>
      <c r="F1499" s="1">
        <v>0</v>
      </c>
      <c r="G1499" s="2">
        <f t="shared" si="34"/>
        <v>29084.409600000006</v>
      </c>
      <c r="H1499" s="2">
        <f t="shared" si="35"/>
        <v>0.48000000021420419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1427615.3800000001</v>
      </c>
      <c r="D1501" s="1">
        <v>0</v>
      </c>
      <c r="E1501" s="1">
        <v>0</v>
      </c>
      <c r="F1501" s="1">
        <v>0</v>
      </c>
      <c r="G1501" s="2">
        <f t="shared" si="34"/>
        <v>31407.538360000002</v>
      </c>
      <c r="H1501" s="2">
        <f t="shared" si="35"/>
        <v>0.38000000012107193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1107318.3600000001</v>
      </c>
      <c r="D1502" s="1">
        <v>0</v>
      </c>
      <c r="E1502" s="1">
        <v>0</v>
      </c>
      <c r="F1502" s="1">
        <v>0</v>
      </c>
      <c r="G1502" s="2">
        <f t="shared" si="34"/>
        <v>25468.32228</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186983.46</v>
      </c>
      <c r="D1503" s="1">
        <v>0</v>
      </c>
      <c r="E1503" s="1">
        <v>0</v>
      </c>
      <c r="F1503" s="1">
        <v>0</v>
      </c>
      <c r="G1503" s="2">
        <f t="shared" si="34"/>
        <v>4487.60304</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532.97</v>
      </c>
      <c r="D1504" s="1">
        <v>0</v>
      </c>
      <c r="E1504" s="1">
        <v>0</v>
      </c>
      <c r="F1504" s="1">
        <v>0</v>
      </c>
      <c r="G1504" s="2">
        <f t="shared" si="34"/>
        <v>13.324250000000001</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122470.27</v>
      </c>
      <c r="D1507" s="1">
        <v>0</v>
      </c>
      <c r="E1507" s="1">
        <v>0</v>
      </c>
      <c r="F1507" s="1">
        <v>0</v>
      </c>
      <c r="G1507" s="2">
        <f t="shared" si="34"/>
        <v>3429.1675600000003</v>
      </c>
      <c r="H1507" s="2">
        <f t="shared" si="35"/>
        <v>0.27000000000407454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10310.32</v>
      </c>
      <c r="D1509" s="1">
        <v>0</v>
      </c>
      <c r="E1509" s="1">
        <v>0</v>
      </c>
      <c r="F1509" s="1">
        <v>0</v>
      </c>
      <c r="G1509" s="2">
        <f t="shared" si="34"/>
        <v>309.30959999999999</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26605.1</v>
      </c>
      <c r="D1510" s="1">
        <v>0</v>
      </c>
      <c r="E1510" s="1">
        <v>0</v>
      </c>
      <c r="F1510" s="1">
        <v>0</v>
      </c>
      <c r="G1510" s="2">
        <f t="shared" si="34"/>
        <v>824.7580999999999</v>
      </c>
      <c r="H1510" s="2">
        <f t="shared" si="35"/>
        <v>9.9999999998544808E-2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92359.569999999832</v>
      </c>
      <c r="D1517" s="1">
        <v>0</v>
      </c>
      <c r="E1517" s="1">
        <v>0</v>
      </c>
      <c r="F1517" s="1">
        <v>0</v>
      </c>
      <c r="G1517" s="2">
        <f t="shared" si="34"/>
        <v>3509.6636599999933</v>
      </c>
      <c r="H1517" s="2">
        <f t="shared" si="35"/>
        <v>0.43000000016763806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3927.94</v>
      </c>
      <c r="D1518" s="1">
        <v>0</v>
      </c>
      <c r="E1518" s="1">
        <v>0</v>
      </c>
      <c r="F1518" s="1">
        <v>0</v>
      </c>
      <c r="G1518" s="2">
        <f t="shared" si="34"/>
        <v>153.18966</v>
      </c>
      <c r="H1518" s="2">
        <f t="shared" si="35"/>
        <v>5.999999999994543E-2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3927.94</v>
      </c>
      <c r="D1524" s="1">
        <v>0</v>
      </c>
      <c r="E1524" s="1">
        <v>0</v>
      </c>
      <c r="F1524" s="1">
        <v>0</v>
      </c>
      <c r="G1524" s="2">
        <f t="shared" si="34"/>
        <v>176.75729999999999</v>
      </c>
      <c r="H1524" s="2">
        <f t="shared" si="35"/>
        <v>5.999999999994543E-2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3927.94</v>
      </c>
      <c r="D1530" s="1">
        <v>0</v>
      </c>
      <c r="E1530" s="1">
        <v>0</v>
      </c>
      <c r="F1530" s="1">
        <v>0</v>
      </c>
      <c r="G1530" s="2">
        <f t="shared" si="34"/>
        <v>200.32494</v>
      </c>
      <c r="H1530" s="2">
        <f t="shared" si="35"/>
        <v>5.999999999994543E-2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3927.94</v>
      </c>
      <c r="D1532" s="1">
        <v>0</v>
      </c>
      <c r="E1532" s="1">
        <v>0</v>
      </c>
      <c r="F1532" s="1">
        <v>0</v>
      </c>
      <c r="G1532" s="2">
        <f t="shared" si="34"/>
        <v>208.18081999999998</v>
      </c>
      <c r="H1532" s="2">
        <f t="shared" si="35"/>
        <v>5.999999999994543E-2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88431.63</v>
      </c>
      <c r="D1576" s="1">
        <v>0</v>
      </c>
      <c r="E1576" s="1">
        <v>0</v>
      </c>
      <c r="F1576" s="1">
        <v>0</v>
      </c>
      <c r="G1576" s="2">
        <f t="shared" si="34"/>
        <v>8577.8681100000013</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88431.63</v>
      </c>
      <c r="D1578" s="1">
        <v>0</v>
      </c>
      <c r="E1578" s="1">
        <v>0</v>
      </c>
      <c r="F1578" s="1">
        <v>0</v>
      </c>
      <c r="G1578" s="2">
        <f t="shared" si="34"/>
        <v>8754.7313700000013</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21262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1132113.97</v>
      </c>
      <c r="I16" s="170">
        <f>'PR-RAS'!E6</f>
        <v>1355532.28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1104910.3</v>
      </c>
      <c r="I17" s="170">
        <f>'PR-RAS'!E151</f>
        <v>1343859.96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24090.109999999942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2664.3700000000281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543649.14</v>
      </c>
      <c r="I20" s="173">
        <f>BILANCA!E7</f>
        <v>563354.19999999995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111405.81999999999</v>
      </c>
      <c r="I21" s="175">
        <f>BILANCA!E68</f>
        <v>91683.65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85273.11</v>
      </c>
      <c r="I22" s="175">
        <f>BILANCA!E176</f>
        <v>92359.57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569781.85000000009</v>
      </c>
      <c r="I23" s="177">
        <f>BILANCA!E237</f>
        <v>562678.28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1125285.7799999998</v>
      </c>
      <c r="I27" s="175">
        <f>'RAS-funkcijski'!E114</f>
        <v>1370465.06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1125285.7799999998</v>
      </c>
      <c r="I28" s="179">
        <f>'RAS-funkcijski'!E141</f>
        <v>1370465.06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26464.94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26464.94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85273.11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92359.569999999832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3927.94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88431.63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 zoomScaleNormal="100" workbookViewId="0">
      <selection activeCell="I468" sqref="I46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1132113.97</v>
      </c>
      <c r="E6" s="51">
        <f>E7+E44+E50+E82+E106+E124+E133+E139</f>
        <v>1355532.28</v>
      </c>
      <c r="F6" s="52">
        <f t="shared" ref="F6:F131" si="0">IF(D6&lt;&gt;0,IF(E6/D6&gt;=100,"&gt;&gt;100",E6/D6*100),"-")</f>
        <v>119.73461293830692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977497.06</v>
      </c>
      <c r="E50" s="51">
        <f>E51+E54+E59+E62+E65+E68+E71+E74+E77</f>
        <v>1157620.74</v>
      </c>
      <c r="F50" s="52">
        <f t="shared" si="0"/>
        <v>118.42703035853633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921788.12</v>
      </c>
      <c r="E68" s="51">
        <f t="shared" si="15"/>
        <v>1100699.81</v>
      </c>
      <c r="F68" s="52">
        <f t="shared" si="0"/>
        <v>119.40919893825492</v>
      </c>
    </row>
    <row r="69" spans="1:6" ht="12.75" customHeight="1" x14ac:dyDescent="0.2">
      <c r="A69" s="53" t="s">
        <v>184</v>
      </c>
      <c r="B69" s="85" t="s">
        <v>185</v>
      </c>
      <c r="C69" s="50" t="s">
        <v>184</v>
      </c>
      <c r="D69" s="242">
        <v>910585.68</v>
      </c>
      <c r="E69" s="242">
        <v>1090486.78</v>
      </c>
      <c r="F69" s="52">
        <f t="shared" si="0"/>
        <v>119.75663619045712</v>
      </c>
    </row>
    <row r="70" spans="1:6" ht="24" x14ac:dyDescent="0.2">
      <c r="A70" s="53" t="s">
        <v>186</v>
      </c>
      <c r="B70" s="85" t="s">
        <v>187</v>
      </c>
      <c r="C70" s="50" t="s">
        <v>186</v>
      </c>
      <c r="D70" s="242">
        <v>11202.44</v>
      </c>
      <c r="E70" s="242">
        <v>10213.030000000001</v>
      </c>
      <c r="F70" s="52">
        <f t="shared" si="0"/>
        <v>91.167906277560959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55708.94</v>
      </c>
      <c r="E77" s="51">
        <f t="shared" si="18"/>
        <v>56920.93</v>
      </c>
      <c r="F77" s="52">
        <f t="shared" si="0"/>
        <v>102.17557541033808</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55708.94</v>
      </c>
      <c r="E80" s="242">
        <v>55843.85</v>
      </c>
      <c r="F80" s="52">
        <f t="shared" si="0"/>
        <v>100.24216938968861</v>
      </c>
    </row>
    <row r="81" spans="1:6" ht="24" x14ac:dyDescent="0.2">
      <c r="A81" s="53">
        <v>6394</v>
      </c>
      <c r="B81" s="85" t="s">
        <v>208</v>
      </c>
      <c r="C81" s="50" t="s">
        <v>209</v>
      </c>
      <c r="D81" s="242">
        <v>0</v>
      </c>
      <c r="E81" s="242">
        <v>1077.08</v>
      </c>
      <c r="F81" s="52" t="str">
        <f t="shared" si="0"/>
        <v>-</v>
      </c>
    </row>
    <row r="82" spans="1:6" ht="12.75" customHeight="1" x14ac:dyDescent="0.2">
      <c r="A82" s="53">
        <v>64</v>
      </c>
      <c r="B82" s="85" t="s">
        <v>210</v>
      </c>
      <c r="C82" s="50" t="s">
        <v>211</v>
      </c>
      <c r="D82" s="51">
        <f t="shared" ref="D82:E82" si="19">D83+D91+D98</f>
        <v>26.59</v>
      </c>
      <c r="E82" s="51">
        <f t="shared" si="19"/>
        <v>20.399999999999999</v>
      </c>
      <c r="F82" s="52">
        <f t="shared" si="0"/>
        <v>76.720571643474983</v>
      </c>
    </row>
    <row r="83" spans="1:6" ht="12.75" customHeight="1" x14ac:dyDescent="0.2">
      <c r="A83" s="53">
        <v>641</v>
      </c>
      <c r="B83" s="85" t="s">
        <v>212</v>
      </c>
      <c r="C83" s="50" t="s">
        <v>213</v>
      </c>
      <c r="D83" s="51">
        <f t="shared" ref="D83:E83" si="20">SUM(D84:D90)</f>
        <v>26.59</v>
      </c>
      <c r="E83" s="51">
        <f t="shared" si="20"/>
        <v>20.399999999999999</v>
      </c>
      <c r="F83" s="52">
        <f t="shared" si="0"/>
        <v>76.720571643474983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26.59</v>
      </c>
      <c r="E90" s="242">
        <v>20.399999999999999</v>
      </c>
      <c r="F90" s="52">
        <f t="shared" si="0"/>
        <v>76.720571643474983</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852.98</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852.98</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852.98</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2644.29</v>
      </c>
      <c r="E124" s="51">
        <f t="shared" si="27"/>
        <v>4173.32</v>
      </c>
      <c r="F124" s="52">
        <f t="shared" si="0"/>
        <v>157.82383929145439</v>
      </c>
    </row>
    <row r="125" spans="1:6" ht="12.75" customHeight="1" x14ac:dyDescent="0.2">
      <c r="A125" s="53">
        <v>661</v>
      </c>
      <c r="B125" s="86" t="s">
        <v>296</v>
      </c>
      <c r="C125" s="50" t="s">
        <v>297</v>
      </c>
      <c r="D125" s="51">
        <f t="shared" ref="D125:E125" si="28">SUM(D126:D127)</f>
        <v>2192.96</v>
      </c>
      <c r="E125" s="51">
        <f t="shared" si="28"/>
        <v>2113.3200000000002</v>
      </c>
      <c r="F125" s="52">
        <f t="shared" si="0"/>
        <v>96.36837881219904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2192.96</v>
      </c>
      <c r="E127" s="242">
        <v>2113.3200000000002</v>
      </c>
      <c r="F127" s="52">
        <f t="shared" si="0"/>
        <v>96.36837881219904</v>
      </c>
    </row>
    <row r="128" spans="1:6" ht="24" x14ac:dyDescent="0.2">
      <c r="A128" s="53">
        <v>663</v>
      </c>
      <c r="B128" s="231" t="s">
        <v>302</v>
      </c>
      <c r="C128" s="50" t="s">
        <v>303</v>
      </c>
      <c r="D128" s="51">
        <f t="shared" ref="D128:E128" si="29">SUM(D129:D132)</f>
        <v>451.33</v>
      </c>
      <c r="E128" s="51">
        <f t="shared" si="29"/>
        <v>2060</v>
      </c>
      <c r="F128" s="52">
        <f t="shared" si="0"/>
        <v>456.42877716969849</v>
      </c>
    </row>
    <row r="129" spans="1:6" ht="12.75" customHeight="1" x14ac:dyDescent="0.2">
      <c r="A129" s="53">
        <v>6631</v>
      </c>
      <c r="B129" s="86" t="s">
        <v>304</v>
      </c>
      <c r="C129" s="50" t="s">
        <v>305</v>
      </c>
      <c r="D129" s="242">
        <v>451.33</v>
      </c>
      <c r="E129" s="242">
        <v>2060</v>
      </c>
      <c r="F129" s="52">
        <f t="shared" si="0"/>
        <v>456.42877716969849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151093.04999999999</v>
      </c>
      <c r="E133" s="51">
        <f t="shared" si="30"/>
        <v>193717.82</v>
      </c>
      <c r="F133" s="52">
        <f t="shared" ref="F133:F223" si="31">IF(D133&lt;&gt;0,IF(E133/D133&gt;=100,"&gt;&gt;100",E133/D133*100),"-")</f>
        <v>128.21094021200844</v>
      </c>
    </row>
    <row r="134" spans="1:6" ht="24" x14ac:dyDescent="0.2">
      <c r="A134" s="53">
        <v>671</v>
      </c>
      <c r="B134" s="232" t="s">
        <v>314</v>
      </c>
      <c r="C134" s="50" t="s">
        <v>315</v>
      </c>
      <c r="D134" s="51">
        <f t="shared" ref="D134:E134" si="32">SUM(D135:D137)</f>
        <v>151093.04999999999</v>
      </c>
      <c r="E134" s="51">
        <f t="shared" si="32"/>
        <v>193717.82</v>
      </c>
      <c r="F134" s="52">
        <f t="shared" si="31"/>
        <v>128.21094021200844</v>
      </c>
    </row>
    <row r="135" spans="1:6" ht="12.75" customHeight="1" x14ac:dyDescent="0.2">
      <c r="A135" s="53">
        <v>6711</v>
      </c>
      <c r="B135" s="85" t="s">
        <v>316</v>
      </c>
      <c r="C135" s="50" t="s">
        <v>317</v>
      </c>
      <c r="D135" s="242">
        <v>151093.04999999999</v>
      </c>
      <c r="E135" s="242">
        <v>193717.82</v>
      </c>
      <c r="F135" s="52">
        <f t="shared" si="31"/>
        <v>128.21094021200844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1104910.3</v>
      </c>
      <c r="E151" s="51">
        <f t="shared" si="35"/>
        <v>1343859.96</v>
      </c>
      <c r="F151" s="52">
        <f t="shared" si="31"/>
        <v>121.62615915518209</v>
      </c>
    </row>
    <row r="152" spans="1:6" ht="12.75" customHeight="1" x14ac:dyDescent="0.2">
      <c r="A152" s="53">
        <v>31</v>
      </c>
      <c r="B152" s="85" t="s">
        <v>349</v>
      </c>
      <c r="C152" s="50" t="s">
        <v>35</v>
      </c>
      <c r="D152" s="51">
        <f t="shared" ref="D152:E152" si="36">D153+D158+D159</f>
        <v>834082.25</v>
      </c>
      <c r="E152" s="51">
        <f t="shared" si="36"/>
        <v>1038137.5299999999</v>
      </c>
      <c r="F152" s="52">
        <f t="shared" si="31"/>
        <v>124.46464722154198</v>
      </c>
    </row>
    <row r="153" spans="1:6" ht="12.75" customHeight="1" x14ac:dyDescent="0.2">
      <c r="A153" s="53">
        <v>311</v>
      </c>
      <c r="B153" s="85" t="s">
        <v>350</v>
      </c>
      <c r="C153" s="50" t="s">
        <v>351</v>
      </c>
      <c r="D153" s="51">
        <f t="shared" ref="D153:E153" si="37">SUM(D154:D157)</f>
        <v>684670.78</v>
      </c>
      <c r="E153" s="51">
        <f t="shared" si="37"/>
        <v>859642.74</v>
      </c>
      <c r="F153" s="52">
        <f t="shared" si="31"/>
        <v>125.55563419838072</v>
      </c>
    </row>
    <row r="154" spans="1:6" ht="12.75" customHeight="1" x14ac:dyDescent="0.2">
      <c r="A154" s="53">
        <v>3111</v>
      </c>
      <c r="B154" s="85" t="s">
        <v>352</v>
      </c>
      <c r="C154" s="50" t="s">
        <v>353</v>
      </c>
      <c r="D154" s="242">
        <v>673557.9</v>
      </c>
      <c r="E154" s="242">
        <v>849201.92</v>
      </c>
      <c r="F154" s="52">
        <f t="shared" si="31"/>
        <v>126.07704846160961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9875.16</v>
      </c>
      <c r="E156" s="242">
        <v>9186.69</v>
      </c>
      <c r="F156" s="52">
        <f t="shared" si="31"/>
        <v>93.028264858493444</v>
      </c>
    </row>
    <row r="157" spans="1:6" ht="12.75" customHeight="1" x14ac:dyDescent="0.2">
      <c r="A157" s="53">
        <v>3114</v>
      </c>
      <c r="B157" s="85" t="s">
        <v>358</v>
      </c>
      <c r="C157" s="50" t="s">
        <v>359</v>
      </c>
      <c r="D157" s="242">
        <v>1237.72</v>
      </c>
      <c r="E157" s="242">
        <v>1254.1300000000001</v>
      </c>
      <c r="F157" s="52">
        <f t="shared" si="31"/>
        <v>101.32582490385549</v>
      </c>
    </row>
    <row r="158" spans="1:6" ht="12.75" customHeight="1" x14ac:dyDescent="0.2">
      <c r="A158" s="53">
        <v>312</v>
      </c>
      <c r="B158" s="85" t="s">
        <v>360</v>
      </c>
      <c r="C158" s="50" t="s">
        <v>361</v>
      </c>
      <c r="D158" s="242">
        <v>37979.519999999997</v>
      </c>
      <c r="E158" s="242">
        <v>40087.83</v>
      </c>
      <c r="F158" s="52">
        <f t="shared" si="31"/>
        <v>105.55117600222437</v>
      </c>
    </row>
    <row r="159" spans="1:6" ht="12.75" customHeight="1" x14ac:dyDescent="0.2">
      <c r="A159" s="53">
        <v>313</v>
      </c>
      <c r="B159" s="85" t="s">
        <v>362</v>
      </c>
      <c r="C159" s="50" t="s">
        <v>363</v>
      </c>
      <c r="D159" s="51">
        <f t="shared" ref="D159:E159" si="38">SUM(D160:D162)</f>
        <v>111431.95</v>
      </c>
      <c r="E159" s="51">
        <f t="shared" si="38"/>
        <v>138406.96</v>
      </c>
      <c r="F159" s="52">
        <f t="shared" si="31"/>
        <v>124.20760832059385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111420.16</v>
      </c>
      <c r="E161" s="242">
        <v>138406.96</v>
      </c>
      <c r="F161" s="52">
        <f t="shared" si="31"/>
        <v>124.2207514331338</v>
      </c>
    </row>
    <row r="162" spans="1:6" ht="12.75" customHeight="1" x14ac:dyDescent="0.2">
      <c r="A162" s="53">
        <v>3133</v>
      </c>
      <c r="B162" s="85" t="s">
        <v>367</v>
      </c>
      <c r="C162" s="50" t="s">
        <v>368</v>
      </c>
      <c r="D162" s="242">
        <v>11.79</v>
      </c>
      <c r="E162" s="242"/>
      <c r="F162" s="52">
        <f t="shared" si="31"/>
        <v>0</v>
      </c>
    </row>
    <row r="163" spans="1:6" ht="12.75" customHeight="1" x14ac:dyDescent="0.2">
      <c r="A163" s="53">
        <v>32</v>
      </c>
      <c r="B163" s="85" t="s">
        <v>369</v>
      </c>
      <c r="C163" s="50" t="s">
        <v>370</v>
      </c>
      <c r="D163" s="51">
        <f t="shared" ref="D163:E163" si="39">D164+D169+D177+D187+D188</f>
        <v>184238.26</v>
      </c>
      <c r="E163" s="51">
        <f t="shared" si="39"/>
        <v>182223.84999999998</v>
      </c>
      <c r="F163" s="52">
        <f t="shared" si="31"/>
        <v>98.906627754734529</v>
      </c>
    </row>
    <row r="164" spans="1:6" ht="12.75" customHeight="1" x14ac:dyDescent="0.2">
      <c r="A164" s="53">
        <v>321</v>
      </c>
      <c r="B164" s="85" t="s">
        <v>371</v>
      </c>
      <c r="C164" s="50" t="s">
        <v>372</v>
      </c>
      <c r="D164" s="51">
        <f t="shared" ref="D164:E164" si="40">SUM(D165:D168)</f>
        <v>51265.31</v>
      </c>
      <c r="E164" s="51">
        <f t="shared" si="40"/>
        <v>51380.770000000004</v>
      </c>
      <c r="F164" s="52">
        <f t="shared" si="31"/>
        <v>100.22522052436629</v>
      </c>
    </row>
    <row r="165" spans="1:6" ht="12.75" customHeight="1" x14ac:dyDescent="0.2">
      <c r="A165" s="53">
        <v>3211</v>
      </c>
      <c r="B165" s="85" t="s">
        <v>373</v>
      </c>
      <c r="C165" s="50" t="s">
        <v>374</v>
      </c>
      <c r="D165" s="242">
        <v>4385.63</v>
      </c>
      <c r="E165" s="242">
        <v>4315.41</v>
      </c>
      <c r="F165" s="52">
        <f t="shared" si="31"/>
        <v>98.398861737082228</v>
      </c>
    </row>
    <row r="166" spans="1:6" ht="12.75" customHeight="1" x14ac:dyDescent="0.2">
      <c r="A166" s="53">
        <v>3212</v>
      </c>
      <c r="B166" s="85" t="s">
        <v>375</v>
      </c>
      <c r="C166" s="50" t="s">
        <v>376</v>
      </c>
      <c r="D166" s="242">
        <v>46358.01</v>
      </c>
      <c r="E166" s="242">
        <v>46540.160000000003</v>
      </c>
      <c r="F166" s="52">
        <f t="shared" si="31"/>
        <v>100.3929202310453</v>
      </c>
    </row>
    <row r="167" spans="1:6" ht="12.75" customHeight="1" x14ac:dyDescent="0.2">
      <c r="A167" s="53">
        <v>3213</v>
      </c>
      <c r="B167" s="85" t="s">
        <v>377</v>
      </c>
      <c r="C167" s="50" t="s">
        <v>378</v>
      </c>
      <c r="D167" s="242">
        <v>521.66999999999996</v>
      </c>
      <c r="E167" s="242">
        <v>525.20000000000005</v>
      </c>
      <c r="F167" s="52">
        <f t="shared" si="31"/>
        <v>100.67667299250486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99551.77</v>
      </c>
      <c r="E169" s="51">
        <f t="shared" si="41"/>
        <v>96253.420000000013</v>
      </c>
      <c r="F169" s="52">
        <f t="shared" si="31"/>
        <v>96.686799240234507</v>
      </c>
    </row>
    <row r="170" spans="1:6" ht="12.75" customHeight="1" x14ac:dyDescent="0.2">
      <c r="A170" s="53">
        <v>3221</v>
      </c>
      <c r="B170" s="85" t="s">
        <v>383</v>
      </c>
      <c r="C170" s="50" t="s">
        <v>384</v>
      </c>
      <c r="D170" s="242">
        <v>23176.23</v>
      </c>
      <c r="E170" s="242">
        <v>22911.47</v>
      </c>
      <c r="F170" s="52">
        <f t="shared" si="31"/>
        <v>98.857622659077862</v>
      </c>
    </row>
    <row r="171" spans="1:6" ht="12.75" customHeight="1" x14ac:dyDescent="0.2">
      <c r="A171" s="53">
        <v>3222</v>
      </c>
      <c r="B171" s="85" t="s">
        <v>385</v>
      </c>
      <c r="C171" s="50" t="s">
        <v>386</v>
      </c>
      <c r="D171" s="242">
        <v>52353.9</v>
      </c>
      <c r="E171" s="242">
        <v>49526.98</v>
      </c>
      <c r="F171" s="52">
        <f t="shared" si="31"/>
        <v>94.600364060748092</v>
      </c>
    </row>
    <row r="172" spans="1:6" ht="12.75" customHeight="1" x14ac:dyDescent="0.2">
      <c r="A172" s="53">
        <v>3223</v>
      </c>
      <c r="B172" s="85" t="s">
        <v>387</v>
      </c>
      <c r="C172" s="50" t="s">
        <v>388</v>
      </c>
      <c r="D172" s="242">
        <v>21341.33</v>
      </c>
      <c r="E172" s="242">
        <v>19817.61</v>
      </c>
      <c r="F172" s="52">
        <f t="shared" si="31"/>
        <v>92.86023879486423</v>
      </c>
    </row>
    <row r="173" spans="1:6" ht="12.75" customHeight="1" x14ac:dyDescent="0.2">
      <c r="A173" s="53">
        <v>3224</v>
      </c>
      <c r="B173" s="85" t="s">
        <v>389</v>
      </c>
      <c r="C173" s="50" t="s">
        <v>390</v>
      </c>
      <c r="D173" s="242">
        <v>1968.18</v>
      </c>
      <c r="E173" s="242">
        <v>2276.0500000000002</v>
      </c>
      <c r="F173" s="52">
        <f t="shared" si="31"/>
        <v>115.64237010842504</v>
      </c>
    </row>
    <row r="174" spans="1:6" ht="12.75" customHeight="1" x14ac:dyDescent="0.2">
      <c r="A174" s="53">
        <v>3225</v>
      </c>
      <c r="B174" s="85" t="s">
        <v>391</v>
      </c>
      <c r="C174" s="50" t="s">
        <v>392</v>
      </c>
      <c r="D174" s="242">
        <v>427.89</v>
      </c>
      <c r="E174" s="242">
        <v>1434.89</v>
      </c>
      <c r="F174" s="52">
        <f t="shared" si="31"/>
        <v>335.34085863189142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284.24</v>
      </c>
      <c r="E176" s="242">
        <v>286.42</v>
      </c>
      <c r="F176" s="52">
        <f t="shared" si="31"/>
        <v>100.76695750070364</v>
      </c>
    </row>
    <row r="177" spans="1:6" ht="12.75" customHeight="1" x14ac:dyDescent="0.2">
      <c r="A177" s="53">
        <v>323</v>
      </c>
      <c r="B177" s="85" t="s">
        <v>397</v>
      </c>
      <c r="C177" s="50" t="s">
        <v>398</v>
      </c>
      <c r="D177" s="51">
        <f t="shared" ref="D177:E177" si="42">SUM(D178:D186)</f>
        <v>24592.63</v>
      </c>
      <c r="E177" s="51">
        <f t="shared" si="42"/>
        <v>26040.550000000003</v>
      </c>
      <c r="F177" s="52">
        <f t="shared" si="31"/>
        <v>105.88761755046126</v>
      </c>
    </row>
    <row r="178" spans="1:6" ht="12.75" customHeight="1" x14ac:dyDescent="0.2">
      <c r="A178" s="53">
        <v>3231</v>
      </c>
      <c r="B178" s="85" t="s">
        <v>399</v>
      </c>
      <c r="C178" s="50" t="s">
        <v>400</v>
      </c>
      <c r="D178" s="242">
        <v>2038.63</v>
      </c>
      <c r="E178" s="242">
        <v>2138.5500000000002</v>
      </c>
      <c r="F178" s="52">
        <f t="shared" si="31"/>
        <v>104.90133079568142</v>
      </c>
    </row>
    <row r="179" spans="1:6" ht="12.75" customHeight="1" x14ac:dyDescent="0.2">
      <c r="A179" s="53">
        <v>3232</v>
      </c>
      <c r="B179" s="85" t="s">
        <v>401</v>
      </c>
      <c r="C179" s="50" t="s">
        <v>402</v>
      </c>
      <c r="D179" s="242">
        <v>3024.38</v>
      </c>
      <c r="E179" s="242">
        <v>2222.31</v>
      </c>
      <c r="F179" s="52">
        <f t="shared" si="31"/>
        <v>73.479853722085181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6861.92</v>
      </c>
      <c r="E181" s="242">
        <v>8058.74</v>
      </c>
      <c r="F181" s="52">
        <f t="shared" si="31"/>
        <v>117.44147410637255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3435.38</v>
      </c>
      <c r="E183" s="242">
        <v>3011.99</v>
      </c>
      <c r="F183" s="52">
        <f t="shared" si="31"/>
        <v>87.67559920591026</v>
      </c>
    </row>
    <row r="184" spans="1:6" ht="12.75" customHeight="1" x14ac:dyDescent="0.2">
      <c r="A184" s="53">
        <v>3237</v>
      </c>
      <c r="B184" s="85" t="s">
        <v>411</v>
      </c>
      <c r="C184" s="50" t="s">
        <v>412</v>
      </c>
      <c r="D184" s="242">
        <v>814.22</v>
      </c>
      <c r="E184" s="242">
        <v>1656.54</v>
      </c>
      <c r="F184" s="52">
        <f t="shared" si="31"/>
        <v>203.45115570730269</v>
      </c>
    </row>
    <row r="185" spans="1:6" ht="12.75" customHeight="1" x14ac:dyDescent="0.2">
      <c r="A185" s="53">
        <v>3238</v>
      </c>
      <c r="B185" s="85" t="s">
        <v>413</v>
      </c>
      <c r="C185" s="50" t="s">
        <v>414</v>
      </c>
      <c r="D185" s="242">
        <v>5588.1</v>
      </c>
      <c r="E185" s="242">
        <v>8952.42</v>
      </c>
      <c r="F185" s="52">
        <f t="shared" si="31"/>
        <v>160.20507864927256</v>
      </c>
    </row>
    <row r="186" spans="1:6" ht="12.75" customHeight="1" x14ac:dyDescent="0.2">
      <c r="A186" s="53">
        <v>3239</v>
      </c>
      <c r="B186" s="85" t="s">
        <v>415</v>
      </c>
      <c r="C186" s="50" t="s">
        <v>416</v>
      </c>
      <c r="D186" s="242">
        <v>2830</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8828.5499999999993</v>
      </c>
      <c r="E188" s="51">
        <f t="shared" si="43"/>
        <v>8549.11</v>
      </c>
      <c r="F188" s="52">
        <f t="shared" si="31"/>
        <v>96.834814323982997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373.48</v>
      </c>
      <c r="E190" s="242">
        <v>321.04000000000002</v>
      </c>
      <c r="F190" s="52">
        <f t="shared" si="31"/>
        <v>85.959087501338757</v>
      </c>
    </row>
    <row r="191" spans="1:6" ht="12.75" customHeight="1" x14ac:dyDescent="0.2">
      <c r="A191" s="53">
        <v>3293</v>
      </c>
      <c r="B191" s="85" t="s">
        <v>425</v>
      </c>
      <c r="C191" s="50" t="s">
        <v>426</v>
      </c>
      <c r="D191" s="242">
        <v>48.8</v>
      </c>
      <c r="E191" s="242">
        <v>263.20999999999998</v>
      </c>
      <c r="F191" s="52">
        <f t="shared" si="31"/>
        <v>539.36475409836066</v>
      </c>
    </row>
    <row r="192" spans="1:6" ht="12.75" customHeight="1" x14ac:dyDescent="0.2">
      <c r="A192" s="53">
        <v>3294</v>
      </c>
      <c r="B192" s="85" t="s">
        <v>427</v>
      </c>
      <c r="C192" s="50" t="s">
        <v>428</v>
      </c>
      <c r="D192" s="242">
        <v>1214.98</v>
      </c>
      <c r="E192" s="242">
        <v>981.67</v>
      </c>
      <c r="F192" s="52">
        <f t="shared" si="31"/>
        <v>80.797214768967379</v>
      </c>
    </row>
    <row r="193" spans="1:6" ht="12.75" customHeight="1" x14ac:dyDescent="0.2">
      <c r="A193" s="53">
        <v>3295</v>
      </c>
      <c r="B193" s="85" t="s">
        <v>429</v>
      </c>
      <c r="C193" s="50" t="s">
        <v>430</v>
      </c>
      <c r="D193" s="242">
        <v>2768.86</v>
      </c>
      <c r="E193" s="242">
        <v>3640</v>
      </c>
      <c r="F193" s="52">
        <f t="shared" si="31"/>
        <v>131.46204575168119</v>
      </c>
    </row>
    <row r="194" spans="1:6" ht="12.75" customHeight="1" x14ac:dyDescent="0.2">
      <c r="A194" s="53" t="s">
        <v>431</v>
      </c>
      <c r="B194" s="85" t="s">
        <v>432</v>
      </c>
      <c r="C194" s="50" t="s">
        <v>431</v>
      </c>
      <c r="D194" s="242">
        <v>497.72</v>
      </c>
      <c r="E194" s="242"/>
      <c r="F194" s="52">
        <f t="shared" si="31"/>
        <v>0</v>
      </c>
    </row>
    <row r="195" spans="1:6" ht="12.75" customHeight="1" x14ac:dyDescent="0.2">
      <c r="A195" s="53">
        <v>3299</v>
      </c>
      <c r="B195" s="85" t="s">
        <v>433</v>
      </c>
      <c r="C195" s="50" t="s">
        <v>434</v>
      </c>
      <c r="D195" s="242">
        <v>3924.71</v>
      </c>
      <c r="E195" s="242">
        <v>3343.19</v>
      </c>
      <c r="F195" s="52">
        <f t="shared" si="31"/>
        <v>85.183109070479091</v>
      </c>
    </row>
    <row r="196" spans="1:6" ht="12.75" customHeight="1" x14ac:dyDescent="0.2">
      <c r="A196" s="53">
        <v>34</v>
      </c>
      <c r="B196" s="232" t="s">
        <v>435</v>
      </c>
      <c r="C196" s="50" t="s">
        <v>436</v>
      </c>
      <c r="D196" s="51">
        <f t="shared" ref="D196:E196" si="44">D197+D202+D210</f>
        <v>909.92000000000007</v>
      </c>
      <c r="E196" s="51">
        <f t="shared" si="44"/>
        <v>465.81</v>
      </c>
      <c r="F196" s="52">
        <f t="shared" si="31"/>
        <v>51.192412519781961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909.92000000000007</v>
      </c>
      <c r="E210" s="51">
        <f t="shared" si="47"/>
        <v>465.81</v>
      </c>
      <c r="F210" s="52">
        <f t="shared" si="31"/>
        <v>51.192412519781961</v>
      </c>
    </row>
    <row r="211" spans="1:6" ht="12.75" customHeight="1" x14ac:dyDescent="0.2">
      <c r="A211" s="53">
        <v>3431</v>
      </c>
      <c r="B211" s="232" t="s">
        <v>465</v>
      </c>
      <c r="C211" s="50" t="s">
        <v>466</v>
      </c>
      <c r="D211" s="242">
        <v>596.98</v>
      </c>
      <c r="E211" s="242">
        <v>465.81</v>
      </c>
      <c r="F211" s="52">
        <f t="shared" si="31"/>
        <v>78.027739622767939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312.94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85082.23</v>
      </c>
      <c r="E252" s="51">
        <f t="shared" si="63"/>
        <v>122470.27</v>
      </c>
      <c r="F252" s="52">
        <f t="shared" ref="F252:F258" si="64">IF(D252&lt;&gt;0,IF(E252/D252&gt;=100,"&gt;&gt;100",E252/D252*100),"-")</f>
        <v>143.94341803217901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85082.23</v>
      </c>
      <c r="E259" s="51">
        <f t="shared" si="66"/>
        <v>122470.27</v>
      </c>
      <c r="F259" s="52">
        <f t="shared" ref="F259:F262" si="67">IF(D259&lt;&gt;0,IF(E259/D259&gt;=100,"&gt;&gt;100",E259/D259*100),"-")</f>
        <v>143.94341803217901</v>
      </c>
    </row>
    <row r="260" spans="1:6" ht="12.75" customHeight="1" x14ac:dyDescent="0.2">
      <c r="A260" s="53">
        <v>3721</v>
      </c>
      <c r="B260" s="85" t="s">
        <v>559</v>
      </c>
      <c r="C260" s="50" t="s">
        <v>560</v>
      </c>
      <c r="D260" s="242">
        <v>577.23</v>
      </c>
      <c r="E260" s="242">
        <v>741.46</v>
      </c>
      <c r="F260" s="52">
        <f t="shared" si="67"/>
        <v>128.45139719002825</v>
      </c>
    </row>
    <row r="261" spans="1:6" ht="12.75" customHeight="1" x14ac:dyDescent="0.2">
      <c r="A261" s="53">
        <v>3722</v>
      </c>
      <c r="B261" s="85" t="s">
        <v>561</v>
      </c>
      <c r="C261" s="50" t="s">
        <v>562</v>
      </c>
      <c r="D261" s="242">
        <v>84505</v>
      </c>
      <c r="E261" s="242">
        <v>121728.81</v>
      </c>
      <c r="F261" s="52">
        <f t="shared" si="67"/>
        <v>144.04923968995917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597.64</v>
      </c>
      <c r="E263" s="51">
        <f t="shared" si="68"/>
        <v>562.5</v>
      </c>
      <c r="F263" s="52">
        <f t="shared" ref="F263:F267" si="69">IF(D263&lt;&gt;0,IF(E263/D263&gt;=100,"&gt;&gt;100",E263/D263*100),"-")</f>
        <v>94.120206144167057</v>
      </c>
    </row>
    <row r="264" spans="1:6" ht="12.75" customHeight="1" x14ac:dyDescent="0.2">
      <c r="A264" s="53">
        <v>381</v>
      </c>
      <c r="B264" s="85" t="s">
        <v>567</v>
      </c>
      <c r="C264" s="50" t="s">
        <v>568</v>
      </c>
      <c r="D264" s="51">
        <f t="shared" ref="D264:E264" si="70">SUM(D265:D267)</f>
        <v>597.64</v>
      </c>
      <c r="E264" s="51">
        <f t="shared" si="70"/>
        <v>562.5</v>
      </c>
      <c r="F264" s="52">
        <f t="shared" si="69"/>
        <v>94.120206144167057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597.64</v>
      </c>
      <c r="E266" s="242">
        <v>562.5</v>
      </c>
      <c r="F266" s="52">
        <f t="shared" si="69"/>
        <v>94.120206144167057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1104910.3</v>
      </c>
      <c r="E289" s="51">
        <f t="shared" si="79"/>
        <v>1343859.96</v>
      </c>
      <c r="F289" s="52">
        <f t="shared" si="76"/>
        <v>121.62615915518209</v>
      </c>
    </row>
    <row r="290" spans="1:6" ht="12.75" customHeight="1" x14ac:dyDescent="0.2">
      <c r="A290" s="53" t="s">
        <v>608</v>
      </c>
      <c r="B290" s="85" t="s">
        <v>619</v>
      </c>
      <c r="C290" s="50" t="s">
        <v>620</v>
      </c>
      <c r="D290" s="51">
        <f>IF(D6&gt;=D289,D6-D289,0)</f>
        <v>27203.669999999925</v>
      </c>
      <c r="E290" s="51">
        <f>IF(E6&gt;=E289,E6-E289,0)</f>
        <v>11672.320000000065</v>
      </c>
      <c r="F290" s="52">
        <f t="shared" si="76"/>
        <v>42.907151865906684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17261.919999999998</v>
      </c>
      <c r="E292" s="242">
        <v>12268.41</v>
      </c>
      <c r="F292" s="52">
        <f t="shared" si="76"/>
        <v>71.072105536348218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696.08</v>
      </c>
      <c r="E294" s="242">
        <v>642.99</v>
      </c>
      <c r="F294" s="52">
        <f t="shared" si="76"/>
        <v>92.373003103091605</v>
      </c>
    </row>
    <row r="295" spans="1:6" ht="24" x14ac:dyDescent="0.2">
      <c r="A295" s="53">
        <v>9661</v>
      </c>
      <c r="B295" s="85" t="s">
        <v>629</v>
      </c>
      <c r="C295" s="50" t="s">
        <v>630</v>
      </c>
      <c r="D295" s="242">
        <v>642.5</v>
      </c>
      <c r="E295" s="242">
        <v>589.41</v>
      </c>
      <c r="F295" s="52">
        <f t="shared" si="76"/>
        <v>91.736964980544741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20375.480000000003</v>
      </c>
      <c r="E350" s="51">
        <f t="shared" si="95"/>
        <v>26605.1</v>
      </c>
      <c r="F350" s="52">
        <f t="shared" si="81"/>
        <v>130.57410181257077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20375.480000000003</v>
      </c>
      <c r="E363" s="51">
        <f t="shared" si="99"/>
        <v>26605.1</v>
      </c>
      <c r="F363" s="52">
        <f t="shared" si="81"/>
        <v>130.57410181257077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10519.970000000001</v>
      </c>
      <c r="E369" s="51">
        <f t="shared" si="101"/>
        <v>17578.23</v>
      </c>
      <c r="F369" s="52">
        <f t="shared" si="81"/>
        <v>167.09391756820597</v>
      </c>
    </row>
    <row r="370" spans="1:6" ht="12.75" customHeight="1" x14ac:dyDescent="0.2">
      <c r="A370" s="53">
        <v>4221</v>
      </c>
      <c r="B370" s="85" t="s">
        <v>674</v>
      </c>
      <c r="C370" s="50" t="s">
        <v>766</v>
      </c>
      <c r="D370" s="242">
        <v>6193.12</v>
      </c>
      <c r="E370" s="242">
        <v>15121.98</v>
      </c>
      <c r="F370" s="52">
        <f t="shared" si="81"/>
        <v>244.17385744180638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4326.8500000000004</v>
      </c>
      <c r="E376" s="242">
        <v>2456.25</v>
      </c>
      <c r="F376" s="52">
        <f t="shared" si="81"/>
        <v>56.767625408784674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9855.51</v>
      </c>
      <c r="E383" s="51">
        <f t="shared" si="103"/>
        <v>9026.8700000000008</v>
      </c>
      <c r="F383" s="52">
        <f t="shared" si="81"/>
        <v>91.59211446185941</v>
      </c>
    </row>
    <row r="384" spans="1:6" ht="12.75" customHeight="1" x14ac:dyDescent="0.2">
      <c r="A384" s="53">
        <v>4241</v>
      </c>
      <c r="B384" s="85" t="s">
        <v>783</v>
      </c>
      <c r="C384" s="50" t="s">
        <v>784</v>
      </c>
      <c r="D384" s="242">
        <v>9855.51</v>
      </c>
      <c r="E384" s="242">
        <v>9026.8700000000008</v>
      </c>
      <c r="F384" s="52">
        <f t="shared" si="81"/>
        <v>91.59211446185941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20375.480000000003</v>
      </c>
      <c r="E408" s="51">
        <f t="shared" si="111"/>
        <v>26605.1</v>
      </c>
      <c r="F408" s="52">
        <f t="shared" si="81"/>
        <v>130.57410181257077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1132113.97</v>
      </c>
      <c r="E412" s="51">
        <f>E6+E298</f>
        <v>1355532.28</v>
      </c>
      <c r="F412" s="52">
        <f t="shared" si="81"/>
        <v>119.73461293830692</v>
      </c>
    </row>
    <row r="413" spans="1:6" ht="12.75" customHeight="1" x14ac:dyDescent="0.2">
      <c r="A413" s="53" t="s">
        <v>608</v>
      </c>
      <c r="B413" s="85" t="s">
        <v>831</v>
      </c>
      <c r="C413" s="50" t="s">
        <v>832</v>
      </c>
      <c r="D413" s="51">
        <f t="shared" ref="D413:E413" si="112">D289+D350</f>
        <v>1125285.78</v>
      </c>
      <c r="E413" s="51">
        <f t="shared" si="112"/>
        <v>1370465.06</v>
      </c>
      <c r="F413" s="52">
        <f t="shared" si="81"/>
        <v>121.78817899929386</v>
      </c>
    </row>
    <row r="414" spans="1:6" ht="12.75" customHeight="1" x14ac:dyDescent="0.2">
      <c r="A414" s="53" t="s">
        <v>608</v>
      </c>
      <c r="B414" s="85" t="s">
        <v>833</v>
      </c>
      <c r="C414" s="50" t="s">
        <v>834</v>
      </c>
      <c r="D414" s="51">
        <f t="shared" ref="D414:E414" si="113">IF(D412&gt;=D413,D412-D413,0)</f>
        <v>6828.1899999999441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14932.780000000028</v>
      </c>
      <c r="F415" s="52" t="str">
        <f t="shared" si="81"/>
        <v>-</v>
      </c>
    </row>
    <row r="416" spans="1:6" ht="12.75" customHeight="1" x14ac:dyDescent="0.2">
      <c r="A416" s="60" t="s">
        <v>837</v>
      </c>
      <c r="B416" s="232" t="s">
        <v>838</v>
      </c>
      <c r="C416" s="61" t="s">
        <v>839</v>
      </c>
      <c r="D416" s="51">
        <f t="shared" ref="D416:E416" si="115">IF(D292-D293+D409-D410&gt;=0,D292-D293+D409-D410,0)</f>
        <v>17261.919999999998</v>
      </c>
      <c r="E416" s="51">
        <f t="shared" si="115"/>
        <v>12268.41</v>
      </c>
      <c r="F416" s="52">
        <f t="shared" si="81"/>
        <v>71.072105536348218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696.08</v>
      </c>
      <c r="E418" s="62">
        <f t="shared" si="117"/>
        <v>642.99</v>
      </c>
      <c r="F418" s="57">
        <f t="shared" si="81"/>
        <v>92.373003103091605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1132113.97</v>
      </c>
      <c r="E639" s="51">
        <f t="shared" si="180"/>
        <v>1355532.28</v>
      </c>
      <c r="F639" s="52">
        <f t="shared" si="119"/>
        <v>119.73461293830692</v>
      </c>
    </row>
    <row r="640" spans="1:6" ht="12.75" customHeight="1" x14ac:dyDescent="0.2">
      <c r="A640" s="53" t="s">
        <v>608</v>
      </c>
      <c r="B640" s="85" t="s">
        <v>1277</v>
      </c>
      <c r="C640" s="50" t="s">
        <v>1278</v>
      </c>
      <c r="D640" s="51">
        <f t="shared" ref="D640:E640" si="181">D413+D528</f>
        <v>1125285.78</v>
      </c>
      <c r="E640" s="51">
        <f t="shared" si="181"/>
        <v>1370465.06</v>
      </c>
      <c r="F640" s="52">
        <f t="shared" si="119"/>
        <v>121.78817899929386</v>
      </c>
    </row>
    <row r="641" spans="1:6" ht="12.75" customHeight="1" x14ac:dyDescent="0.2">
      <c r="A641" s="53" t="s">
        <v>608</v>
      </c>
      <c r="B641" s="85" t="s">
        <v>1279</v>
      </c>
      <c r="C641" s="50" t="s">
        <v>1280</v>
      </c>
      <c r="D641" s="51">
        <f t="shared" ref="D641:E641" si="182">IF(D639&gt;=D640,D639-D640,0)</f>
        <v>6828.1899999999441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14932.780000000028</v>
      </c>
      <c r="F642" s="52" t="str">
        <f t="shared" si="119"/>
        <v>-</v>
      </c>
    </row>
    <row r="643" spans="1:6" ht="24" x14ac:dyDescent="0.2">
      <c r="A643" s="60" t="s">
        <v>1283</v>
      </c>
      <c r="B643" s="85" t="s">
        <v>1284</v>
      </c>
      <c r="C643" s="61" t="s">
        <v>1283</v>
      </c>
      <c r="D643" s="51">
        <f t="shared" ref="D643:E643" si="184">IF(D416-D417+D637-D638&gt;=0,D416-D417+D637-D638,0)</f>
        <v>17261.919999999998</v>
      </c>
      <c r="E643" s="51">
        <f t="shared" si="184"/>
        <v>12268.41</v>
      </c>
      <c r="F643" s="52">
        <f t="shared" si="119"/>
        <v>71.072105536348218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24090.109999999942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2664.3700000000281</v>
      </c>
      <c r="F646" s="52" t="str">
        <f t="shared" si="119"/>
        <v>-</v>
      </c>
    </row>
    <row r="647" spans="1:6" ht="24" x14ac:dyDescent="0.2">
      <c r="A647" s="55" t="s">
        <v>1291</v>
      </c>
      <c r="B647" s="233" t="s">
        <v>1292</v>
      </c>
      <c r="C647" s="56" t="s">
        <v>1291</v>
      </c>
      <c r="D647" s="243">
        <v>72767.070000000007</v>
      </c>
      <c r="E647" s="243">
        <v>85885.17</v>
      </c>
      <c r="F647" s="57">
        <f t="shared" si="119"/>
        <v>118.02752261428142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62581.8</v>
      </c>
      <c r="E649" s="242">
        <v>27381.89</v>
      </c>
      <c r="F649" s="52">
        <f t="shared" ref="F649:F724" si="188">IF(D649&lt;&gt;0,IF(E649/D649&gt;=100,"&gt;&gt;100",E649/D649*100),"-")</f>
        <v>43.753759080115941</v>
      </c>
    </row>
    <row r="650" spans="1:6" ht="12.75" customHeight="1" x14ac:dyDescent="0.2">
      <c r="A650" s="53" t="s">
        <v>1296</v>
      </c>
      <c r="B650" s="85" t="s">
        <v>1297</v>
      </c>
      <c r="C650" s="50" t="s">
        <v>1296</v>
      </c>
      <c r="D650" s="242">
        <v>1126224.47</v>
      </c>
      <c r="E650" s="242">
        <v>1335532.28</v>
      </c>
      <c r="F650" s="52">
        <f t="shared" si="188"/>
        <v>118.58491051965868</v>
      </c>
    </row>
    <row r="651" spans="1:6" ht="12.75" customHeight="1" x14ac:dyDescent="0.2">
      <c r="A651" s="53" t="s">
        <v>1298</v>
      </c>
      <c r="B651" s="85" t="s">
        <v>1299</v>
      </c>
      <c r="C651" s="50" t="s">
        <v>1298</v>
      </c>
      <c r="D651" s="242">
        <v>1161424.46</v>
      </c>
      <c r="E651" s="242">
        <v>1358713.87</v>
      </c>
      <c r="F651" s="52">
        <f t="shared" si="188"/>
        <v>116.98684820190546</v>
      </c>
    </row>
    <row r="652" spans="1:6" ht="24" x14ac:dyDescent="0.2">
      <c r="A652" s="53">
        <v>11</v>
      </c>
      <c r="B652" s="85" t="s">
        <v>1300</v>
      </c>
      <c r="C652" s="50" t="s">
        <v>1301</v>
      </c>
      <c r="D652" s="51">
        <f t="shared" ref="D652:E652" si="189">+D649+D650-D651</f>
        <v>27381.810000000056</v>
      </c>
      <c r="E652" s="51">
        <f t="shared" si="189"/>
        <v>4200.2999999998137</v>
      </c>
      <c r="F652" s="52">
        <f t="shared" si="188"/>
        <v>15.339745619445191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45</v>
      </c>
      <c r="E654" s="262">
        <v>46</v>
      </c>
      <c r="F654" s="52">
        <f t="shared" si="188"/>
        <v>102.22222222222221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36</v>
      </c>
      <c r="E656" s="262">
        <v>35</v>
      </c>
      <c r="F656" s="52">
        <f t="shared" si="188"/>
        <v>97.222222222222214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900877.19</v>
      </c>
      <c r="E675" s="242">
        <v>1083612.74</v>
      </c>
      <c r="F675" s="52">
        <f t="shared" si="188"/>
        <v>120.28417991135952</v>
      </c>
    </row>
    <row r="676" spans="1:6" ht="24" x14ac:dyDescent="0.2">
      <c r="A676" s="53">
        <v>63613</v>
      </c>
      <c r="B676" s="232" t="s">
        <v>1349</v>
      </c>
      <c r="C676" s="50" t="s">
        <v>1350</v>
      </c>
      <c r="D676" s="242">
        <v>9708.49</v>
      </c>
      <c r="E676" s="242">
        <v>6874.04</v>
      </c>
      <c r="F676" s="52">
        <f t="shared" si="188"/>
        <v>70.80441963683333</v>
      </c>
    </row>
    <row r="677" spans="1:6" ht="24" x14ac:dyDescent="0.2">
      <c r="A677" s="53">
        <v>63622</v>
      </c>
      <c r="B677" s="232" t="s">
        <v>1351</v>
      </c>
      <c r="C677" s="50" t="s">
        <v>1352</v>
      </c>
      <c r="D677" s="242">
        <v>9950.94</v>
      </c>
      <c r="E677" s="242">
        <v>8913.0300000000007</v>
      </c>
      <c r="F677" s="52">
        <f t="shared" si="188"/>
        <v>89.569729090920063</v>
      </c>
    </row>
    <row r="678" spans="1:6" ht="24" x14ac:dyDescent="0.2">
      <c r="A678" s="53">
        <v>63623</v>
      </c>
      <c r="B678" s="232" t="s">
        <v>1353</v>
      </c>
      <c r="C678" s="50" t="s">
        <v>1354</v>
      </c>
      <c r="D678" s="242">
        <v>1251.5</v>
      </c>
      <c r="E678" s="242">
        <v>1300</v>
      </c>
      <c r="F678" s="52">
        <f t="shared" si="188"/>
        <v>103.8753495805034</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852.69</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331.81</v>
      </c>
      <c r="E717" s="242">
        <v>882.88</v>
      </c>
      <c r="F717" s="52">
        <f t="shared" si="188"/>
        <v>266.0799855338899</v>
      </c>
    </row>
    <row r="718" spans="1:6" ht="12.75" customHeight="1" x14ac:dyDescent="0.2">
      <c r="A718" s="53">
        <v>32121</v>
      </c>
      <c r="B718" s="85" t="s">
        <v>1415</v>
      </c>
      <c r="C718" s="50" t="s">
        <v>1416</v>
      </c>
      <c r="D718" s="242">
        <v>46358.01</v>
      </c>
      <c r="E718" s="242">
        <v>46540.160000000003</v>
      </c>
      <c r="F718" s="52">
        <f t="shared" si="188"/>
        <v>100.3929202310453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2867.66</v>
      </c>
      <c r="E720" s="242">
        <v>2320.15</v>
      </c>
      <c r="F720" s="52">
        <f t="shared" si="188"/>
        <v>80.907429751086255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785.02</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577.23</v>
      </c>
      <c r="E823" s="242">
        <v>741.46</v>
      </c>
      <c r="F823" s="52">
        <f t="shared" si="190"/>
        <v>128.45139719002825</v>
      </c>
    </row>
    <row r="824" spans="1:6" ht="12.75" customHeight="1" x14ac:dyDescent="0.2">
      <c r="A824" s="53">
        <v>37221</v>
      </c>
      <c r="B824" s="85" t="s">
        <v>1627</v>
      </c>
      <c r="C824" s="50" t="s">
        <v>1628</v>
      </c>
      <c r="D824" s="242">
        <v>84505</v>
      </c>
      <c r="E824" s="242">
        <v>121728.81</v>
      </c>
      <c r="F824" s="52">
        <f t="shared" si="190"/>
        <v>144.04923968995917</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7" workbookViewId="0">
      <selection activeCell="E170" sqref="E1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655054.96</v>
      </c>
      <c r="E6" s="229">
        <f t="shared" si="0"/>
        <v>655037.85</v>
      </c>
      <c r="F6" s="230">
        <f t="shared" ref="F6:F260" si="1">IF(D6&gt;0,IF(E6/D6&gt;=100,"&gt;&gt;100",E6/D6*100),"-")</f>
        <v>99.997388005427823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543649.14</v>
      </c>
      <c r="E7" s="104">
        <f t="shared" si="2"/>
        <v>563354.19999999995</v>
      </c>
      <c r="F7" s="93">
        <f t="shared" si="1"/>
        <v>103.62459140466956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125043.81000000004</v>
      </c>
      <c r="E12" s="104">
        <f t="shared" si="3"/>
        <v>563354.19999999995</v>
      </c>
      <c r="F12" s="93">
        <f t="shared" si="1"/>
        <v>450.52545983683621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90487.390000000014</v>
      </c>
      <c r="E13" s="104">
        <f t="shared" si="4"/>
        <v>508175</v>
      </c>
      <c r="F13" s="93">
        <f t="shared" si="1"/>
        <v>561.59758834905051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82902.19</v>
      </c>
      <c r="E15" s="247">
        <v>501507.52</v>
      </c>
      <c r="F15" s="93">
        <f t="shared" si="1"/>
        <v>604.93880800977638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15981.49</v>
      </c>
      <c r="E17" s="247">
        <v>15981.49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8396.2900000000009</v>
      </c>
      <c r="E18" s="247">
        <v>9314.01</v>
      </c>
      <c r="F18" s="93">
        <f t="shared" si="1"/>
        <v>110.93006554085196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26126.830000000016</v>
      </c>
      <c r="E19" s="104">
        <f t="shared" si="5"/>
        <v>46646.79999999993</v>
      </c>
      <c r="F19" s="93">
        <f t="shared" si="1"/>
        <v>178.53983816635963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137064.73000000001</v>
      </c>
      <c r="E20" s="247">
        <v>193988.79</v>
      </c>
      <c r="F20" s="93">
        <f t="shared" si="1"/>
        <v>141.53078622049594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16484.12</v>
      </c>
      <c r="E21" s="247">
        <v>18887.22</v>
      </c>
      <c r="F21" s="93">
        <f t="shared" si="1"/>
        <v>114.57827290750129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11087.83</v>
      </c>
      <c r="E22" s="247">
        <v>11087.83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469.57</v>
      </c>
      <c r="E23" s="247">
        <v>469.57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1966.58</v>
      </c>
      <c r="E24" s="247">
        <v>1966.58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33219.919999999998</v>
      </c>
      <c r="E25" s="247">
        <v>33219.919999999998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67173.03</v>
      </c>
      <c r="E26" s="247">
        <v>69629.279999999999</v>
      </c>
      <c r="F26" s="93">
        <f t="shared" si="1"/>
        <v>103.65660146639209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241338.95</v>
      </c>
      <c r="E28" s="247">
        <v>282602.39</v>
      </c>
      <c r="F28" s="93">
        <f t="shared" si="1"/>
        <v>117.09771257395461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8429.5900000000111</v>
      </c>
      <c r="E35" s="104">
        <f t="shared" si="7"/>
        <v>8532.3999999999942</v>
      </c>
      <c r="F35" s="93">
        <f t="shared" si="1"/>
        <v>101.21963227155749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108449.38</v>
      </c>
      <c r="E36" s="247">
        <v>117476.25</v>
      </c>
      <c r="F36" s="93">
        <f t="shared" si="1"/>
        <v>108.32357916661211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100019.79</v>
      </c>
      <c r="E40" s="247">
        <v>108943.85</v>
      </c>
      <c r="F40" s="93">
        <f t="shared" si="1"/>
        <v>108.92229427796241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3560.04</v>
      </c>
      <c r="E47" s="247">
        <v>3560.03</v>
      </c>
      <c r="F47" s="93">
        <f t="shared" si="1"/>
        <v>99.999719104279734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3560.04</v>
      </c>
      <c r="E50" s="247">
        <v>3560.03</v>
      </c>
      <c r="F50" s="93">
        <f t="shared" si="1"/>
        <v>99.999719104279734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68786.55</v>
      </c>
      <c r="E54" s="247">
        <v>70127.69</v>
      </c>
      <c r="F54" s="93">
        <f t="shared" si="1"/>
        <v>101.94971255281737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68786.55</v>
      </c>
      <c r="E55" s="247">
        <v>70127.69</v>
      </c>
      <c r="F55" s="93">
        <f t="shared" si="1"/>
        <v>101.94971255281737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418605.33</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418605.33</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111405.81999999999</v>
      </c>
      <c r="E68" s="104">
        <f t="shared" si="13"/>
        <v>91683.65</v>
      </c>
      <c r="F68" s="93">
        <f t="shared" si="1"/>
        <v>82.29700207762933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27381.81</v>
      </c>
      <c r="E69" s="104">
        <f t="shared" si="14"/>
        <v>4200.3</v>
      </c>
      <c r="F69" s="93">
        <f t="shared" si="1"/>
        <v>15.339745619445901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27381.81</v>
      </c>
      <c r="E70" s="104">
        <f t="shared" si="15"/>
        <v>4200.3</v>
      </c>
      <c r="F70" s="93">
        <f t="shared" si="1"/>
        <v>15.339745619445901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27381.81</v>
      </c>
      <c r="E72" s="247">
        <v>4200.3</v>
      </c>
      <c r="F72" s="93">
        <f t="shared" si="1"/>
        <v>15.339745619445901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10560.86</v>
      </c>
      <c r="E78" s="104">
        <f>E79+SUM(E82:E84)-E85+E86</f>
        <v>955.19</v>
      </c>
      <c r="F78" s="93">
        <f t="shared" si="1"/>
        <v>9.0446232598481551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10560.86</v>
      </c>
      <c r="E86" s="247">
        <v>955.19</v>
      </c>
      <c r="F86" s="93">
        <f t="shared" si="1"/>
        <v>9.0446232598481551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696.08</v>
      </c>
      <c r="E146" s="104">
        <f t="shared" si="26"/>
        <v>642.99</v>
      </c>
      <c r="F146" s="93">
        <f t="shared" si="1"/>
        <v>92.373003103091605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696.08</v>
      </c>
      <c r="E160" s="247">
        <v>642.99</v>
      </c>
      <c r="F160" s="93">
        <f t="shared" si="1"/>
        <v>92.373003103091605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72767.069999999992</v>
      </c>
      <c r="E170" s="104">
        <f t="shared" si="29"/>
        <v>85885.17</v>
      </c>
      <c r="F170" s="93">
        <f t="shared" si="1"/>
        <v>118.02752261428144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0.01</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72767.06</v>
      </c>
      <c r="E173" s="247">
        <v>85885.17</v>
      </c>
      <c r="F173" s="93">
        <f t="shared" si="1"/>
        <v>118.02753883419228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655054.96000000008</v>
      </c>
      <c r="E175" s="104">
        <f t="shared" si="30"/>
        <v>655037.85000000009</v>
      </c>
      <c r="F175" s="93">
        <f t="shared" si="1"/>
        <v>99.997388005427823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85273.11</v>
      </c>
      <c r="E176" s="104">
        <f t="shared" si="31"/>
        <v>92359.57</v>
      </c>
      <c r="F176" s="93">
        <f t="shared" si="1"/>
        <v>108.31031024903398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85273.11</v>
      </c>
      <c r="E177" s="104">
        <f t="shared" si="32"/>
        <v>92359.57</v>
      </c>
      <c r="F177" s="93">
        <f t="shared" si="1"/>
        <v>108.31031024903398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69180.83</v>
      </c>
      <c r="E178" s="247">
        <v>82394</v>
      </c>
      <c r="F178" s="93">
        <f t="shared" si="1"/>
        <v>119.09946729462482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4759.6099999999997</v>
      </c>
      <c r="E179" s="247">
        <v>8686.92</v>
      </c>
      <c r="F179" s="93">
        <f t="shared" si="1"/>
        <v>182.51327314632923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67.16</v>
      </c>
      <c r="E180" s="104">
        <f t="shared" si="33"/>
        <v>57.08</v>
      </c>
      <c r="F180" s="93">
        <f t="shared" si="1"/>
        <v>84.991066110780238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67.16</v>
      </c>
      <c r="E183" s="247">
        <v>57.08</v>
      </c>
      <c r="F183" s="93">
        <f t="shared" si="1"/>
        <v>84.991066110780238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11265.51</v>
      </c>
      <c r="E188" s="247">
        <v>1221.57</v>
      </c>
      <c r="F188" s="93">
        <f t="shared" si="1"/>
        <v>10.84345049624917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569781.85000000009</v>
      </c>
      <c r="E237" s="104">
        <f t="shared" si="41"/>
        <v>562678.28</v>
      </c>
      <c r="F237" s="93">
        <f t="shared" si="1"/>
        <v>98.753282506278481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544994.93000000005</v>
      </c>
      <c r="E238" s="104">
        <f t="shared" si="42"/>
        <v>564698.93000000005</v>
      </c>
      <c r="F238" s="93">
        <f t="shared" si="1"/>
        <v>103.61544647763972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544994.93000000005</v>
      </c>
      <c r="E239" s="104">
        <f t="shared" si="43"/>
        <v>564698.93000000005</v>
      </c>
      <c r="F239" s="93">
        <f t="shared" si="1"/>
        <v>103.61544647763972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541069.01</v>
      </c>
      <c r="E240" s="247">
        <v>562259.04</v>
      </c>
      <c r="F240" s="93">
        <f t="shared" si="1"/>
        <v>103.91632668076851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3925.92</v>
      </c>
      <c r="E241" s="247">
        <v>2439.89</v>
      </c>
      <c r="F241" s="93">
        <f t="shared" si="1"/>
        <v>62.148235318091039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24090.11</v>
      </c>
      <c r="E245" s="104">
        <f t="shared" si="45"/>
        <v>-2664.37</v>
      </c>
      <c r="F245" s="93">
        <f t="shared" si="1"/>
        <v>-11.060015915244886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24090.11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24090.11</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2664.37</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2664.37</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696.81</v>
      </c>
      <c r="E255" s="247">
        <v>643.72</v>
      </c>
      <c r="F255" s="93">
        <f t="shared" si="1"/>
        <v>92.380993384136289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696.08</v>
      </c>
      <c r="E265" s="247">
        <v>642.99</v>
      </c>
      <c r="F265" s="93">
        <f t="shared" si="50"/>
        <v>92.373003103091605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10560.86</v>
      </c>
      <c r="E268" s="247">
        <v>955.19</v>
      </c>
      <c r="F268" s="93">
        <f t="shared" si="50"/>
        <v>9.0446232598481551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85273.11</v>
      </c>
      <c r="E287" s="247">
        <v>3927.94</v>
      </c>
      <c r="F287" s="93">
        <f t="shared" si="50"/>
        <v>4.6063055516563196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88431.63</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5909.5</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5356.01</v>
      </c>
      <c r="E302" s="247">
        <v>1221.57</v>
      </c>
      <c r="F302" s="93">
        <f t="shared" si="50"/>
        <v>22.807463018179575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B94"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1125285.7799999998</v>
      </c>
      <c r="E114" s="81">
        <f t="shared" si="22"/>
        <v>1370465.06</v>
      </c>
      <c r="F114" s="63">
        <f t="shared" si="1"/>
        <v>121.78817899929388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1072931.8799999999</v>
      </c>
      <c r="E115" s="81">
        <f t="shared" si="23"/>
        <v>1320938.08</v>
      </c>
      <c r="F115" s="63">
        <f t="shared" si="1"/>
        <v>123.11481321628735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1072931.8799999999</v>
      </c>
      <c r="E117" s="249">
        <v>1320938.08</v>
      </c>
      <c r="F117" s="63">
        <f t="shared" si="1"/>
        <v>123.11481321628735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52353.9</v>
      </c>
      <c r="E126" s="249">
        <v>49526.98</v>
      </c>
      <c r="F126" s="63">
        <f t="shared" si="1"/>
        <v>94.600364060748092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1125285.7799999998</v>
      </c>
      <c r="E141" s="106">
        <f t="shared" si="28"/>
        <v>1370465.06</v>
      </c>
      <c r="F141" s="82">
        <f t="shared" si="1"/>
        <v>121.78817899929388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26464.94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26464.94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26464.94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26464.94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85273.11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1461306.94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1434701.8399999999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1120531.53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190910.77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522.89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122470.27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266.38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26605.1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1454220.4800000002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1427615.3800000001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1107318.3600000001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186983.46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532.97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122470.27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10310.32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26605.1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92359.569999999832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3927.94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3927.94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3927.94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3927.94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88431.63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88431.63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21262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2025-01-29T16:41:11Z</cp:lastPrinted>
  <dcterms:created xsi:type="dcterms:W3CDTF">2022-04-01T05:14:30Z</dcterms:created>
  <dcterms:modified xsi:type="dcterms:W3CDTF">2025-01-29T19:48:17Z</dcterms:modified>
</cp:coreProperties>
</file>